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 firstSheet="1" activeTab="10"/>
  </bookViews>
  <sheets>
    <sheet name="русский язык" sheetId="2" r:id="rId1"/>
    <sheet name="математика профиль" sheetId="3" r:id="rId2"/>
    <sheet name="математика база" sheetId="16" r:id="rId3"/>
    <sheet name="химия" sheetId="7" r:id="rId4"/>
    <sheet name="литература" sheetId="9" r:id="rId5"/>
    <sheet name="физика" sheetId="4" r:id="rId6"/>
    <sheet name="обществознание" sheetId="5" r:id="rId7"/>
    <sheet name="биология" sheetId="6" r:id="rId8"/>
    <sheet name="история" sheetId="8" r:id="rId9"/>
    <sheet name="анг. язык" sheetId="10" r:id="rId10"/>
    <sheet name="информатика" sheetId="12" r:id="rId11"/>
  </sheets>
  <definedNames>
    <definedName name="_xlnm.Print_Area" localSheetId="7">биология!$A$1:$K$23</definedName>
    <definedName name="_xlnm.Print_Area" localSheetId="10">информатика!$A$1:$K$23</definedName>
    <definedName name="_xlnm.Print_Area" localSheetId="8">история!$A$1:$K$23</definedName>
    <definedName name="_xlnm.Print_Area" localSheetId="4">литература!$A$1:$K$23</definedName>
    <definedName name="_xlnm.Print_Area" localSheetId="6">обществознание!$A$1:$M$23</definedName>
    <definedName name="_xlnm.Print_Area" localSheetId="3">химия!$A$1:$K$23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9" l="1"/>
  <c r="K16" i="9"/>
  <c r="K15" i="9"/>
  <c r="E20" i="3"/>
  <c r="G14" i="3"/>
  <c r="K22" i="3" l="1"/>
  <c r="K21" i="3"/>
  <c r="K20" i="3"/>
  <c r="K19" i="3"/>
  <c r="K18" i="3"/>
  <c r="K17" i="3"/>
  <c r="K16" i="3"/>
  <c r="K15" i="3"/>
  <c r="K14" i="3"/>
  <c r="K12" i="3"/>
  <c r="K11" i="3"/>
  <c r="K10" i="3"/>
  <c r="K9" i="3"/>
  <c r="K8" i="3"/>
  <c r="K7" i="3"/>
  <c r="K6" i="3"/>
  <c r="K5" i="3"/>
  <c r="K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J8" i="3"/>
  <c r="C8" i="3"/>
  <c r="J4" i="3"/>
  <c r="G19" i="16"/>
  <c r="G12" i="16"/>
  <c r="I5" i="16"/>
  <c r="K22" i="12" l="1"/>
  <c r="K21" i="12"/>
  <c r="K20" i="12"/>
  <c r="K19" i="12"/>
  <c r="K18" i="12"/>
  <c r="K17" i="12"/>
  <c r="K14" i="12"/>
  <c r="K11" i="12"/>
  <c r="K8" i="12"/>
  <c r="K4" i="12"/>
  <c r="G18" i="12"/>
  <c r="E22" i="12"/>
  <c r="E20" i="12"/>
  <c r="G19" i="12"/>
  <c r="E19" i="12"/>
  <c r="G14" i="12"/>
  <c r="J8" i="12"/>
  <c r="J4" i="12"/>
  <c r="G4" i="12"/>
  <c r="J22" i="10" l="1"/>
  <c r="J21" i="10"/>
  <c r="J19" i="10"/>
  <c r="J18" i="10"/>
  <c r="J17" i="10"/>
  <c r="J15" i="10"/>
  <c r="J14" i="10"/>
  <c r="J8" i="10"/>
  <c r="J4" i="10"/>
  <c r="D23" i="10"/>
  <c r="D22" i="10"/>
  <c r="I18" i="10"/>
  <c r="D17" i="10"/>
  <c r="E22" i="5" l="1"/>
  <c r="K21" i="8"/>
  <c r="K20" i="8"/>
  <c r="K19" i="8"/>
  <c r="K18" i="8"/>
  <c r="K17" i="8"/>
  <c r="K16" i="8"/>
  <c r="K15" i="8"/>
  <c r="K14" i="8"/>
  <c r="E14" i="8"/>
  <c r="K12" i="8"/>
  <c r="K11" i="8"/>
  <c r="K8" i="8"/>
  <c r="K4" i="8"/>
  <c r="J7" i="8"/>
  <c r="J6" i="8"/>
  <c r="J5" i="8"/>
  <c r="J4" i="8"/>
  <c r="J3" i="8"/>
  <c r="J22" i="6"/>
  <c r="J23" i="6"/>
  <c r="K22" i="6"/>
  <c r="K17" i="6"/>
  <c r="K8" i="6"/>
  <c r="K3" i="6"/>
  <c r="K5" i="4"/>
  <c r="K17" i="7"/>
  <c r="K21" i="6" l="1"/>
  <c r="K20" i="6"/>
  <c r="K19" i="6"/>
  <c r="K18" i="6"/>
  <c r="K15" i="6"/>
  <c r="K14" i="6"/>
  <c r="K12" i="6"/>
  <c r="K11" i="6"/>
  <c r="K7" i="6"/>
  <c r="K6" i="6"/>
  <c r="K4" i="6"/>
  <c r="G19" i="6" l="1"/>
  <c r="J21" i="6"/>
  <c r="J20" i="6"/>
  <c r="J19" i="6"/>
  <c r="J18" i="6"/>
  <c r="J17" i="6"/>
  <c r="J15" i="6"/>
  <c r="J14" i="6"/>
  <c r="J12" i="6"/>
  <c r="J11" i="6"/>
  <c r="J8" i="6"/>
  <c r="J6" i="6"/>
  <c r="E6" i="6"/>
  <c r="J4" i="6"/>
  <c r="K22" i="5" l="1"/>
  <c r="K21" i="5"/>
  <c r="K20" i="5"/>
  <c r="K19" i="5"/>
  <c r="K18" i="5"/>
  <c r="K17" i="5"/>
  <c r="K16" i="5"/>
  <c r="K15" i="5"/>
  <c r="K14" i="5"/>
  <c r="K12" i="5"/>
  <c r="K11" i="5"/>
  <c r="K10" i="5"/>
  <c r="K8" i="5"/>
  <c r="K4" i="5"/>
  <c r="K3" i="5"/>
  <c r="G21" i="5"/>
  <c r="E21" i="5"/>
  <c r="G20" i="5"/>
  <c r="E20" i="5"/>
  <c r="G19" i="5"/>
  <c r="E19" i="5"/>
  <c r="G18" i="5"/>
  <c r="E18" i="5"/>
  <c r="G16" i="5"/>
  <c r="E16" i="5"/>
  <c r="G15" i="5"/>
  <c r="E15" i="5"/>
  <c r="E14" i="5"/>
  <c r="J10" i="5"/>
  <c r="E11" i="5"/>
  <c r="G4" i="5"/>
  <c r="E4" i="5"/>
  <c r="J3" i="5"/>
  <c r="J23" i="8" l="1"/>
  <c r="J22" i="8"/>
  <c r="D23" i="8"/>
  <c r="G22" i="8"/>
  <c r="E22" i="8"/>
  <c r="F22" i="8"/>
  <c r="D22" i="8"/>
  <c r="C22" i="8"/>
  <c r="J21" i="8"/>
  <c r="J20" i="8"/>
  <c r="J19" i="8"/>
  <c r="J18" i="8"/>
  <c r="G21" i="8"/>
  <c r="G20" i="8"/>
  <c r="G19" i="8"/>
  <c r="G18" i="8"/>
  <c r="E21" i="8"/>
  <c r="E20" i="8"/>
  <c r="E19" i="8"/>
  <c r="E18" i="8"/>
  <c r="J17" i="8"/>
  <c r="F17" i="8"/>
  <c r="F23" i="8" s="1"/>
  <c r="D17" i="8"/>
  <c r="J16" i="8"/>
  <c r="E16" i="8"/>
  <c r="J15" i="8"/>
  <c r="E15" i="8"/>
  <c r="J14" i="8"/>
  <c r="J12" i="8"/>
  <c r="G12" i="8"/>
  <c r="J11" i="8"/>
  <c r="G11" i="8"/>
  <c r="E11" i="8"/>
  <c r="J8" i="8"/>
  <c r="F8" i="8"/>
  <c r="E8" i="8"/>
  <c r="D8" i="8"/>
  <c r="G4" i="8"/>
  <c r="K22" i="4"/>
  <c r="K21" i="4"/>
  <c r="K20" i="4"/>
  <c r="K19" i="4"/>
  <c r="K18" i="4"/>
  <c r="K17" i="4"/>
  <c r="K16" i="4"/>
  <c r="K15" i="4"/>
  <c r="K14" i="4"/>
  <c r="K12" i="4"/>
  <c r="K11" i="4"/>
  <c r="K9" i="4"/>
  <c r="K8" i="4"/>
  <c r="K4" i="4"/>
  <c r="F23" i="4"/>
  <c r="D23" i="4"/>
  <c r="G22" i="4"/>
  <c r="F22" i="4"/>
  <c r="E22" i="4"/>
  <c r="D22" i="4"/>
  <c r="F17" i="4"/>
  <c r="D17" i="4"/>
  <c r="F8" i="4"/>
  <c r="D8" i="4"/>
  <c r="G20" i="4"/>
  <c r="G19" i="4"/>
  <c r="E18" i="4"/>
  <c r="G16" i="4"/>
  <c r="G12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8" i="4"/>
  <c r="J7" i="4"/>
  <c r="J6" i="4"/>
  <c r="J4" i="4"/>
  <c r="K22" i="9" l="1"/>
  <c r="K20" i="9"/>
  <c r="K21" i="9"/>
  <c r="K19" i="9"/>
  <c r="K17" i="9"/>
  <c r="K12" i="9"/>
  <c r="K14" i="9"/>
  <c r="J12" i="9"/>
  <c r="J23" i="9"/>
  <c r="J22" i="9"/>
  <c r="J17" i="9"/>
  <c r="J21" i="9"/>
  <c r="J20" i="9"/>
  <c r="E20" i="9"/>
  <c r="J19" i="9"/>
  <c r="E18" i="9"/>
  <c r="J14" i="9"/>
  <c r="E14" i="9"/>
  <c r="K22" i="7"/>
  <c r="K21" i="7"/>
  <c r="K20" i="7"/>
  <c r="K19" i="7"/>
  <c r="K18" i="7"/>
  <c r="K15" i="7"/>
  <c r="K14" i="7"/>
  <c r="K12" i="7"/>
  <c r="K11" i="7"/>
  <c r="K8" i="7"/>
  <c r="K7" i="7"/>
  <c r="K6" i="7"/>
  <c r="K4" i="7"/>
  <c r="K3" i="7"/>
  <c r="J23" i="7"/>
  <c r="D23" i="7"/>
  <c r="F23" i="7"/>
  <c r="J22" i="7"/>
  <c r="G22" i="7"/>
  <c r="F22" i="7"/>
  <c r="E22" i="7"/>
  <c r="D22" i="7"/>
  <c r="C22" i="7"/>
  <c r="J17" i="7"/>
  <c r="J12" i="7"/>
  <c r="G12" i="7"/>
  <c r="J20" i="7"/>
  <c r="J18" i="7"/>
  <c r="J15" i="7"/>
  <c r="J14" i="7"/>
  <c r="J21" i="7"/>
  <c r="J11" i="7"/>
  <c r="J19" i="7"/>
  <c r="G19" i="7"/>
  <c r="J8" i="7"/>
  <c r="J6" i="7"/>
  <c r="E6" i="7"/>
  <c r="J4" i="7"/>
  <c r="E4" i="7"/>
  <c r="I22" i="16"/>
  <c r="I21" i="16"/>
  <c r="I20" i="16"/>
  <c r="I19" i="16"/>
  <c r="I18" i="16"/>
  <c r="I17" i="16"/>
  <c r="I16" i="16"/>
  <c r="I15" i="16"/>
  <c r="I14" i="16"/>
  <c r="I12" i="16"/>
  <c r="I11" i="16"/>
  <c r="I8" i="16"/>
  <c r="I7" i="16"/>
  <c r="I6" i="16"/>
  <c r="I4" i="16"/>
  <c r="I3" i="16"/>
  <c r="G20" i="16"/>
  <c r="E21" i="16"/>
  <c r="E20" i="16"/>
  <c r="E19" i="16"/>
  <c r="E18" i="16"/>
  <c r="E12" i="16"/>
  <c r="E15" i="16"/>
  <c r="E14" i="16"/>
  <c r="G7" i="16"/>
  <c r="G11" i="16"/>
  <c r="E11" i="16"/>
  <c r="E4" i="16"/>
  <c r="E3" i="16"/>
  <c r="J23" i="2"/>
  <c r="J22" i="2"/>
  <c r="J21" i="2"/>
  <c r="J20" i="2"/>
  <c r="J19" i="2"/>
  <c r="J18" i="2"/>
  <c r="J17" i="2"/>
  <c r="J16" i="2"/>
  <c r="J15" i="2"/>
  <c r="J14" i="2"/>
  <c r="J12" i="2"/>
  <c r="J11" i="2"/>
  <c r="J10" i="2"/>
  <c r="J9" i="2"/>
  <c r="J8" i="2"/>
  <c r="J7" i="2"/>
  <c r="J6" i="2"/>
  <c r="J5" i="2"/>
  <c r="J4" i="2"/>
  <c r="J3" i="2"/>
  <c r="E22" i="2"/>
  <c r="D22" i="2"/>
  <c r="C22" i="2"/>
  <c r="E21" i="2"/>
  <c r="E20" i="2"/>
  <c r="E19" i="2"/>
  <c r="E18" i="2"/>
  <c r="D17" i="2"/>
  <c r="C17" i="2"/>
  <c r="C23" i="2" s="1"/>
  <c r="E16" i="2"/>
  <c r="E15" i="2"/>
  <c r="E14" i="2"/>
  <c r="E12" i="2"/>
  <c r="E11" i="2"/>
  <c r="I10" i="2"/>
  <c r="D8" i="2"/>
  <c r="D23" i="2" s="1"/>
  <c r="C8" i="2"/>
  <c r="E7" i="2"/>
  <c r="E6" i="2"/>
  <c r="E4" i="2"/>
  <c r="E8" i="2" l="1"/>
  <c r="E23" i="2"/>
  <c r="E17" i="2"/>
  <c r="K22" i="8"/>
  <c r="K3" i="8"/>
  <c r="D22" i="12"/>
  <c r="D23" i="12" s="1"/>
  <c r="J23" i="12" l="1"/>
  <c r="J22" i="12"/>
  <c r="J21" i="12"/>
  <c r="J20" i="12"/>
  <c r="J18" i="12"/>
  <c r="J17" i="12"/>
  <c r="J14" i="12"/>
  <c r="F22" i="12"/>
  <c r="G21" i="12"/>
  <c r="E21" i="12"/>
  <c r="G20" i="12"/>
  <c r="E18" i="12"/>
  <c r="E14" i="12" l="1"/>
  <c r="F22" i="16" l="1"/>
  <c r="D22" i="16"/>
  <c r="C22" i="16"/>
  <c r="F17" i="16"/>
  <c r="D17" i="16"/>
  <c r="C17" i="16"/>
  <c r="F8" i="16"/>
  <c r="D8" i="16"/>
  <c r="C8" i="16"/>
  <c r="G20" i="3"/>
  <c r="G18" i="3"/>
  <c r="E18" i="3"/>
  <c r="G12" i="3"/>
  <c r="G8" i="16" l="1"/>
  <c r="E8" i="16"/>
  <c r="E22" i="16"/>
  <c r="G17" i="16"/>
  <c r="G22" i="16"/>
  <c r="C23" i="16"/>
  <c r="D23" i="16"/>
  <c r="F23" i="16"/>
  <c r="E17" i="16"/>
  <c r="E23" i="16" l="1"/>
  <c r="G23" i="16"/>
  <c r="I22" i="10"/>
  <c r="I21" i="10"/>
  <c r="I19" i="10"/>
  <c r="I15" i="10"/>
  <c r="I14" i="10"/>
  <c r="I4" i="10"/>
  <c r="E21" i="10"/>
  <c r="E19" i="10"/>
  <c r="E15" i="10"/>
  <c r="E14" i="10"/>
  <c r="J21" i="5" l="1"/>
  <c r="J20" i="5"/>
  <c r="J19" i="5"/>
  <c r="J18" i="5"/>
  <c r="J17" i="5"/>
  <c r="J16" i="5"/>
  <c r="J15" i="5"/>
  <c r="J14" i="5"/>
  <c r="J12" i="5"/>
  <c r="J11" i="5"/>
  <c r="J4" i="5"/>
  <c r="I23" i="2" l="1"/>
  <c r="I22" i="2"/>
  <c r="I21" i="2"/>
  <c r="I20" i="2"/>
  <c r="I19" i="2"/>
  <c r="I18" i="2"/>
  <c r="I17" i="2"/>
  <c r="I16" i="2"/>
  <c r="I15" i="2"/>
  <c r="I14" i="2"/>
  <c r="I12" i="2"/>
  <c r="I11" i="2"/>
  <c r="I9" i="2"/>
  <c r="I8" i="2"/>
  <c r="I4" i="2"/>
  <c r="I7" i="2"/>
  <c r="I6" i="2"/>
  <c r="I3" i="2"/>
  <c r="K23" i="12" l="1"/>
  <c r="J22" i="5" l="1"/>
  <c r="J8" i="5"/>
  <c r="J23" i="5"/>
  <c r="I23" i="10" l="1"/>
  <c r="I17" i="10"/>
  <c r="I8" i="10"/>
  <c r="F17" i="2" l="1"/>
  <c r="C22" i="12" l="1"/>
  <c r="G22" i="12" s="1"/>
  <c r="F17" i="12"/>
  <c r="D17" i="12"/>
  <c r="C17" i="12"/>
  <c r="G17" i="12" s="1"/>
  <c r="F8" i="12"/>
  <c r="D8" i="12"/>
  <c r="C8" i="12"/>
  <c r="G8" i="12" s="1"/>
  <c r="F22" i="10"/>
  <c r="C22" i="10"/>
  <c r="C23" i="12" l="1"/>
  <c r="F23" i="12"/>
  <c r="E22" i="10"/>
  <c r="E17" i="12"/>
  <c r="F17" i="10"/>
  <c r="C17" i="10"/>
  <c r="F8" i="10"/>
  <c r="D8" i="10"/>
  <c r="C8" i="10"/>
  <c r="G23" i="12" l="1"/>
  <c r="E23" i="12"/>
  <c r="E17" i="10"/>
  <c r="C23" i="10"/>
  <c r="F23" i="10"/>
  <c r="E8" i="10"/>
  <c r="F22" i="9"/>
  <c r="D22" i="9"/>
  <c r="C22" i="9"/>
  <c r="F17" i="9"/>
  <c r="D17" i="9"/>
  <c r="C17" i="9"/>
  <c r="F8" i="9"/>
  <c r="D8" i="9"/>
  <c r="C8" i="9"/>
  <c r="G17" i="9" l="1"/>
  <c r="E23" i="10"/>
  <c r="D23" i="9"/>
  <c r="E17" i="9"/>
  <c r="E22" i="9"/>
  <c r="C23" i="9"/>
  <c r="F23" i="9"/>
  <c r="G23" i="9" l="1"/>
  <c r="E23" i="9"/>
  <c r="C17" i="8"/>
  <c r="C8" i="8"/>
  <c r="G8" i="8" s="1"/>
  <c r="E17" i="8" l="1"/>
  <c r="C23" i="8"/>
  <c r="G17" i="8"/>
  <c r="D22" i="6"/>
  <c r="F17" i="6"/>
  <c r="D17" i="6"/>
  <c r="F8" i="6"/>
  <c r="D8" i="6"/>
  <c r="G23" i="8" l="1"/>
  <c r="E23" i="8"/>
  <c r="D23" i="6"/>
  <c r="F17" i="7"/>
  <c r="D17" i="7"/>
  <c r="C17" i="7"/>
  <c r="F8" i="7"/>
  <c r="D8" i="7"/>
  <c r="C8" i="7"/>
  <c r="F22" i="6"/>
  <c r="C22" i="6"/>
  <c r="C17" i="6"/>
  <c r="E17" i="6" s="1"/>
  <c r="C8" i="6"/>
  <c r="G8" i="6" s="1"/>
  <c r="C23" i="7" l="1"/>
  <c r="E23" i="7" s="1"/>
  <c r="F23" i="6"/>
  <c r="G22" i="6"/>
  <c r="G17" i="7"/>
  <c r="E17" i="7"/>
  <c r="E8" i="7"/>
  <c r="C23" i="6"/>
  <c r="E22" i="6"/>
  <c r="E8" i="6"/>
  <c r="F22" i="5"/>
  <c r="D22" i="5"/>
  <c r="C22" i="5"/>
  <c r="F17" i="5"/>
  <c r="D17" i="5"/>
  <c r="C17" i="5"/>
  <c r="E17" i="5" s="1"/>
  <c r="F8" i="5"/>
  <c r="D8" i="5"/>
  <c r="C8" i="5"/>
  <c r="G8" i="5" l="1"/>
  <c r="E8" i="5"/>
  <c r="G23" i="7"/>
  <c r="E23" i="6"/>
  <c r="G23" i="6"/>
  <c r="G22" i="5"/>
  <c r="G17" i="5"/>
  <c r="C23" i="5"/>
  <c r="E23" i="5" s="1"/>
  <c r="D23" i="5"/>
  <c r="F23" i="5"/>
  <c r="C22" i="4"/>
  <c r="C17" i="4"/>
  <c r="G17" i="4" s="1"/>
  <c r="C8" i="4"/>
  <c r="G23" i="5" l="1"/>
  <c r="C23" i="4"/>
  <c r="D22" i="3"/>
  <c r="F22" i="3"/>
  <c r="F17" i="3"/>
  <c r="G23" i="4" l="1"/>
  <c r="E23" i="4"/>
  <c r="C22" i="3"/>
  <c r="E22" i="3" s="1"/>
  <c r="D17" i="3"/>
  <c r="C17" i="3"/>
  <c r="G17" i="3" s="1"/>
  <c r="F8" i="3"/>
  <c r="F23" i="3" s="1"/>
  <c r="D8" i="3"/>
  <c r="F22" i="2"/>
  <c r="F8" i="2"/>
  <c r="G22" i="3" l="1"/>
  <c r="F23" i="2"/>
  <c r="E17" i="3"/>
  <c r="C23" i="3"/>
  <c r="G23" i="3" s="1"/>
  <c r="D23" i="3"/>
  <c r="E8" i="3"/>
  <c r="E23" i="3" l="1"/>
</calcChain>
</file>

<file path=xl/sharedStrings.xml><?xml version="1.0" encoding="utf-8"?>
<sst xmlns="http://schemas.openxmlformats.org/spreadsheetml/2006/main" count="449" uniqueCount="82">
  <si>
    <t>ГБОУ СОШ с.Беловка</t>
  </si>
  <si>
    <t>ГБОУ СОШ "ОЦ" с.Богатое</t>
  </si>
  <si>
    <t>ГБОУ СОШ с.Виловатое</t>
  </si>
  <si>
    <t>ГБОУ СОШ "оц" с.Печинено</t>
  </si>
  <si>
    <t>ГБОУ СОШ "ОЦ" с.Съезжее</t>
  </si>
  <si>
    <t>Всего по Богатовскому району</t>
  </si>
  <si>
    <t>ГБОУ СОШ "ОЦ" с.Александровка</t>
  </si>
  <si>
    <t>ГБОУ СОШ с.Кабановка</t>
  </si>
  <si>
    <t>ГБОУ СОШ №1 "ОЦ" с.Кинель-Черкассы</t>
  </si>
  <si>
    <t>ГБОУ СОШ "ОЦ" с.Тимашево</t>
  </si>
  <si>
    <t>ГБОУ  СОШ с.Березняки</t>
  </si>
  <si>
    <t>ГБОУ СОШ СОШ №2 "ОЦ" с.Кинель-Черкассы</t>
  </si>
  <si>
    <t>ГБОУ СОШ №3 "ОЦ" с.Кинель-Черкассы</t>
  </si>
  <si>
    <t>ГБОУ СОШ "ОЦ" с.Кротовка</t>
  </si>
  <si>
    <t>Всего по Кинель-Черкасскому району</t>
  </si>
  <si>
    <t>ГБОУ СОШ №6 г.о.Отрадный</t>
  </si>
  <si>
    <t>ГБОУ гимназия " ОЦ Гармония" г.о.Отрадный</t>
  </si>
  <si>
    <t>ГБОУ СОШ №8 г.о.Отрадный</t>
  </si>
  <si>
    <t>ГБОУ СОШ №10"ОЦ ЛИК" г.о.Отрадный</t>
  </si>
  <si>
    <t>Всего по г.о. Отрадный</t>
  </si>
  <si>
    <t xml:space="preserve">Итого по Отрадненскому округу  </t>
  </si>
  <si>
    <t>Всего учеников</t>
  </si>
  <si>
    <t>ОО</t>
  </si>
  <si>
    <t>Не преодолели минимальную границу</t>
  </si>
  <si>
    <t>Число выпускников, набравших 81 и более баллов</t>
  </si>
  <si>
    <t>Доля выпускников, набравших 81 и более баллов</t>
  </si>
  <si>
    <t>Всего участников</t>
  </si>
  <si>
    <t>мин.балл 36</t>
  </si>
  <si>
    <t>мин. балл 32</t>
  </si>
  <si>
    <t>мин. балл 27</t>
  </si>
  <si>
    <t xml:space="preserve">Сравнение среднего балла ОО с ТУ </t>
  </si>
  <si>
    <t>нет</t>
  </si>
  <si>
    <t xml:space="preserve">Доля участников,не набравших мин. кол-во баллов ЕГЭ, % </t>
  </si>
  <si>
    <t>Средний балл 2022
химия</t>
  </si>
  <si>
    <t>Доля выпускников, не преодолевших минимальную границу</t>
  </si>
  <si>
    <t>Сравнение среднего балла ОО с ТУ</t>
  </si>
  <si>
    <t>Средний балл 2022
литература</t>
  </si>
  <si>
    <t>Средний балл 2022
русский язык</t>
  </si>
  <si>
    <t>ГБОУ СОШ №2 "ОЦ" с.Кинель-Черкассы</t>
  </si>
  <si>
    <t>Средний балл 2022
физика</t>
  </si>
  <si>
    <t>Средний балл 2022
история</t>
  </si>
  <si>
    <t>Средний балл 2022
биология</t>
  </si>
  <si>
    <t>Средний балл 2022
обществознание</t>
  </si>
  <si>
    <t>Средний балл 2022
английский язык</t>
  </si>
  <si>
    <t>Средний балл 2022
математика профиль</t>
  </si>
  <si>
    <t>Число выпускников, набравших 5 баллов</t>
  </si>
  <si>
    <t>Доля выпускников, набравших 5 баллов</t>
  </si>
  <si>
    <t>Число выпускников, набравших 2 балла</t>
  </si>
  <si>
    <t>Доля выпускников, набравших 2 балла</t>
  </si>
  <si>
    <t>Средний балл 2022
информатика</t>
  </si>
  <si>
    <t>Русский язык
ЕГЭ 2023</t>
  </si>
  <si>
    <t>Средний балл 2023
русский язык</t>
  </si>
  <si>
    <t xml:space="preserve">Динамика среднего балла 
(2022/2023 гг.)
</t>
  </si>
  <si>
    <t>не было участников</t>
  </si>
  <si>
    <t>Средний балл 2023
математика база</t>
  </si>
  <si>
    <t>Средний балл 2023
химия</t>
  </si>
  <si>
    <t>Литература ЕГЭ 2023</t>
  </si>
  <si>
    <t>Средний балл 2023
литература</t>
  </si>
  <si>
    <t>Физика ЕГЭ 2023</t>
  </si>
  <si>
    <t>Средний балл 2023
физика</t>
  </si>
  <si>
    <t xml:space="preserve">Динамика среднего балла 
(2023/2022 гг.)
</t>
  </si>
  <si>
    <t>Средний балл 2023
история</t>
  </si>
  <si>
    <t>История ЕГЭ 2023</t>
  </si>
  <si>
    <t>Обществознание ЕГЭ 2023</t>
  </si>
  <si>
    <t>Средний балл 2023
обществознание</t>
  </si>
  <si>
    <t>Биология ЕГЭ 2023</t>
  </si>
  <si>
    <t xml:space="preserve">Динамика среднего балла 
(2022/2023гг.)
</t>
  </si>
  <si>
    <t>Средний балл 2023
биология</t>
  </si>
  <si>
    <t>Английский язык ЕГЭ 2023</t>
  </si>
  <si>
    <t>Средний балл 2023
английский язык</t>
  </si>
  <si>
    <t>Средний балл 2023
информатика</t>
  </si>
  <si>
    <t>Математика профиль ЕГЭ 2023
( результаты после пересдачи в резервные дни основного периода)</t>
  </si>
  <si>
    <t>Средний балл 2023
математика профиль</t>
  </si>
  <si>
    <t>Математика база ЕГЭ 2023
( результаты после пересдачи в резервные дни основного периода)</t>
  </si>
  <si>
    <t>мин. балл 24</t>
  </si>
  <si>
    <t xml:space="preserve">Химия  ЕГЭ 2023 </t>
  </si>
  <si>
    <t>Информатика (КЕГЭ) ЕГЭ 2023</t>
  </si>
  <si>
    <t>мин.балл 40</t>
  </si>
  <si>
    <t>№п/п</t>
  </si>
  <si>
    <t>мин.балл 42</t>
  </si>
  <si>
    <t>мин.балл 32</t>
  </si>
  <si>
    <t>мин.балл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</si>
</sst>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/>
    <xf numFmtId="164" fontId="0" fillId="0" borderId="0" xfId="0" applyNumberFormat="1" applyBorder="1"/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0" xfId="0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4" borderId="1" xfId="0" applyNumberFormat="1" applyFill="1" applyBorder="1"/>
    <xf numFmtId="0" fontId="0" fillId="2" borderId="0" xfId="0" applyFill="1"/>
    <xf numFmtId="0" fontId="0" fillId="0" borderId="0" xfId="0" applyBorder="1" applyAlignment="1">
      <alignment horizontal="center"/>
    </xf>
    <xf numFmtId="164" fontId="0" fillId="5" borderId="1" xfId="0" applyNumberFormat="1" applyFill="1" applyBorder="1"/>
    <xf numFmtId="0" fontId="0" fillId="5" borderId="1" xfId="0" applyFill="1" applyBorder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8" xfId="0" applyFont="1" applyBorder="1" applyAlignment="1">
      <alignment horizontal="center" vertical="center" wrapText="1"/>
    </xf>
    <xf numFmtId="0" fontId="0" fillId="0" borderId="2" xfId="0" applyBorder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selection activeCell="B19" sqref="B19"/>
    </sheetView>
  </sheetViews>
  <sheetFormatPr defaultRowHeight="15" x14ac:dyDescent="0.25"/>
  <cols>
    <col min="1" max="1" width="6.42578125" customWidth="1"/>
    <col min="2" max="2" width="45.28515625" customWidth="1"/>
    <col min="8" max="8" width="11" customWidth="1"/>
    <col min="10" max="10" width="9.5703125" customWidth="1"/>
    <col min="11" max="11" width="8.85546875" customWidth="1"/>
    <col min="16" max="16" width="32.42578125" customWidth="1"/>
  </cols>
  <sheetData>
    <row r="1" spans="1:10" ht="46.5" customHeight="1" x14ac:dyDescent="0.25">
      <c r="A1" s="65" t="s">
        <v>50</v>
      </c>
      <c r="B1" s="66"/>
      <c r="C1" s="66"/>
      <c r="D1" s="66"/>
      <c r="E1" s="66"/>
      <c r="F1" s="66"/>
      <c r="G1" s="66"/>
      <c r="H1" s="66"/>
      <c r="I1" s="67"/>
      <c r="J1" s="53" t="s">
        <v>74</v>
      </c>
    </row>
    <row r="2" spans="1:10" ht="105.75" customHeight="1" x14ac:dyDescent="0.25">
      <c r="A2" s="58" t="s">
        <v>78</v>
      </c>
      <c r="B2" s="11" t="s">
        <v>22</v>
      </c>
      <c r="C2" s="4" t="s">
        <v>21</v>
      </c>
      <c r="D2" s="4" t="s">
        <v>24</v>
      </c>
      <c r="E2" s="4" t="s">
        <v>25</v>
      </c>
      <c r="F2" s="30" t="s">
        <v>23</v>
      </c>
      <c r="G2" s="4" t="s">
        <v>51</v>
      </c>
      <c r="H2" s="4" t="s">
        <v>37</v>
      </c>
      <c r="I2" s="4" t="s">
        <v>52</v>
      </c>
      <c r="J2" s="4" t="s">
        <v>30</v>
      </c>
    </row>
    <row r="3" spans="1:10" x14ac:dyDescent="0.25">
      <c r="A3" s="11">
        <v>1</v>
      </c>
      <c r="B3" s="1" t="s">
        <v>0</v>
      </c>
      <c r="C3" s="11">
        <v>2</v>
      </c>
      <c r="D3" s="11">
        <v>0</v>
      </c>
      <c r="E3" s="13">
        <v>0</v>
      </c>
      <c r="F3" s="11">
        <v>0</v>
      </c>
      <c r="G3" s="11">
        <v>71</v>
      </c>
      <c r="H3" s="11">
        <v>73</v>
      </c>
      <c r="I3" s="11">
        <f>G3-H3</f>
        <v>-2</v>
      </c>
      <c r="J3" s="11">
        <f>G3-G23</f>
        <v>1</v>
      </c>
    </row>
    <row r="4" spans="1:10" x14ac:dyDescent="0.25">
      <c r="A4" s="11">
        <v>2</v>
      </c>
      <c r="B4" s="1" t="s">
        <v>1</v>
      </c>
      <c r="C4" s="11">
        <v>16</v>
      </c>
      <c r="D4" s="11">
        <v>6</v>
      </c>
      <c r="E4" s="34">
        <f>D4*100/C4</f>
        <v>37.5</v>
      </c>
      <c r="F4" s="11">
        <v>0</v>
      </c>
      <c r="G4" s="41">
        <v>74</v>
      </c>
      <c r="H4" s="41">
        <v>74</v>
      </c>
      <c r="I4" s="11">
        <f>G4-H4</f>
        <v>0</v>
      </c>
      <c r="J4" s="11">
        <f>G4-G23</f>
        <v>4</v>
      </c>
    </row>
    <row r="5" spans="1:10" ht="21.75" customHeight="1" x14ac:dyDescent="0.25">
      <c r="A5" s="11">
        <v>3</v>
      </c>
      <c r="B5" s="59" t="s">
        <v>2</v>
      </c>
      <c r="C5" s="11">
        <v>2</v>
      </c>
      <c r="D5" s="11">
        <v>0</v>
      </c>
      <c r="E5" s="34">
        <v>0</v>
      </c>
      <c r="F5" s="11">
        <v>0</v>
      </c>
      <c r="G5" s="11">
        <v>62</v>
      </c>
      <c r="H5" s="53" t="s">
        <v>53</v>
      </c>
      <c r="I5" s="11"/>
      <c r="J5" s="11">
        <f>G5-70</f>
        <v>-8</v>
      </c>
    </row>
    <row r="6" spans="1:10" x14ac:dyDescent="0.25">
      <c r="A6" s="11">
        <v>4</v>
      </c>
      <c r="B6" s="1" t="s">
        <v>3</v>
      </c>
      <c r="C6" s="11">
        <v>4</v>
      </c>
      <c r="D6" s="11">
        <v>1</v>
      </c>
      <c r="E6" s="34">
        <f>D6*100/C6</f>
        <v>25</v>
      </c>
      <c r="F6" s="11">
        <v>0</v>
      </c>
      <c r="G6" s="41">
        <v>56</v>
      </c>
      <c r="H6" s="41">
        <v>63</v>
      </c>
      <c r="I6" s="11">
        <f t="shared" ref="I6:I23" si="0">G6-H6</f>
        <v>-7</v>
      </c>
      <c r="J6" s="11">
        <f t="shared" ref="J6:J12" si="1">G6-70</f>
        <v>-14</v>
      </c>
    </row>
    <row r="7" spans="1:10" x14ac:dyDescent="0.25">
      <c r="A7" s="11">
        <v>5</v>
      </c>
      <c r="B7" s="1" t="s">
        <v>4</v>
      </c>
      <c r="C7" s="11">
        <v>2</v>
      </c>
      <c r="D7" s="11">
        <v>1</v>
      </c>
      <c r="E7" s="34">
        <f>D7*100/C7</f>
        <v>50</v>
      </c>
      <c r="F7" s="11">
        <v>0</v>
      </c>
      <c r="G7" s="41">
        <v>74</v>
      </c>
      <c r="H7" s="41">
        <v>63</v>
      </c>
      <c r="I7" s="11">
        <f t="shared" si="0"/>
        <v>11</v>
      </c>
      <c r="J7" s="11">
        <f t="shared" si="1"/>
        <v>4</v>
      </c>
    </row>
    <row r="8" spans="1:10" x14ac:dyDescent="0.25">
      <c r="A8" s="11"/>
      <c r="B8" s="2" t="s">
        <v>5</v>
      </c>
      <c r="C8" s="35">
        <f>SUM(C3:C7)</f>
        <v>26</v>
      </c>
      <c r="D8" s="35">
        <f>SUM(D3:D7)</f>
        <v>8</v>
      </c>
      <c r="E8" s="36">
        <f>D8*100/C8</f>
        <v>30.76923076923077</v>
      </c>
      <c r="F8" s="35">
        <f>SUM(F3:F7)</f>
        <v>0</v>
      </c>
      <c r="G8" s="35">
        <v>70</v>
      </c>
      <c r="H8" s="35">
        <v>72</v>
      </c>
      <c r="I8" s="35">
        <f t="shared" si="0"/>
        <v>-2</v>
      </c>
      <c r="J8" s="35">
        <f t="shared" si="1"/>
        <v>0</v>
      </c>
    </row>
    <row r="9" spans="1:10" x14ac:dyDescent="0.25">
      <c r="A9" s="11">
        <v>6</v>
      </c>
      <c r="B9" s="1" t="s">
        <v>6</v>
      </c>
      <c r="C9" s="11">
        <v>2</v>
      </c>
      <c r="D9" s="11">
        <v>0</v>
      </c>
      <c r="E9" s="34">
        <v>0</v>
      </c>
      <c r="F9" s="11">
        <v>0</v>
      </c>
      <c r="G9" s="41">
        <v>57</v>
      </c>
      <c r="H9" s="41">
        <v>47</v>
      </c>
      <c r="I9" s="11">
        <f t="shared" si="0"/>
        <v>10</v>
      </c>
      <c r="J9" s="11">
        <f t="shared" si="1"/>
        <v>-13</v>
      </c>
    </row>
    <row r="10" spans="1:10" x14ac:dyDescent="0.25">
      <c r="A10" s="11">
        <v>7</v>
      </c>
      <c r="B10" s="1" t="s">
        <v>7</v>
      </c>
      <c r="C10" s="11">
        <v>1</v>
      </c>
      <c r="D10" s="11">
        <v>0</v>
      </c>
      <c r="E10" s="34">
        <v>0</v>
      </c>
      <c r="F10" s="11">
        <v>0</v>
      </c>
      <c r="G10" s="11">
        <v>79</v>
      </c>
      <c r="H10" s="11">
        <v>89</v>
      </c>
      <c r="I10" s="11">
        <f t="shared" si="0"/>
        <v>-10</v>
      </c>
      <c r="J10" s="11">
        <f t="shared" si="1"/>
        <v>9</v>
      </c>
    </row>
    <row r="11" spans="1:10" x14ac:dyDescent="0.25">
      <c r="A11" s="11">
        <v>8</v>
      </c>
      <c r="B11" s="1" t="s">
        <v>8</v>
      </c>
      <c r="C11" s="11">
        <v>24</v>
      </c>
      <c r="D11" s="11">
        <v>6</v>
      </c>
      <c r="E11" s="34">
        <f>D11*100/C11</f>
        <v>25</v>
      </c>
      <c r="F11" s="11">
        <v>0</v>
      </c>
      <c r="G11" s="41">
        <v>69</v>
      </c>
      <c r="H11" s="41">
        <v>72</v>
      </c>
      <c r="I11" s="11">
        <f t="shared" si="0"/>
        <v>-3</v>
      </c>
      <c r="J11" s="11">
        <f t="shared" si="1"/>
        <v>-1</v>
      </c>
    </row>
    <row r="12" spans="1:10" x14ac:dyDescent="0.25">
      <c r="A12" s="11">
        <v>9</v>
      </c>
      <c r="B12" s="1" t="s">
        <v>9</v>
      </c>
      <c r="C12" s="11">
        <v>25</v>
      </c>
      <c r="D12" s="11">
        <v>6</v>
      </c>
      <c r="E12" s="34">
        <f>D12*100/C12</f>
        <v>24</v>
      </c>
      <c r="F12" s="11">
        <v>0</v>
      </c>
      <c r="G12" s="41">
        <v>63</v>
      </c>
      <c r="H12" s="41">
        <v>72</v>
      </c>
      <c r="I12" s="11">
        <f t="shared" si="0"/>
        <v>-9</v>
      </c>
      <c r="J12" s="11">
        <f t="shared" si="1"/>
        <v>-7</v>
      </c>
    </row>
    <row r="13" spans="1:10" ht="36" x14ac:dyDescent="0.25">
      <c r="A13" s="11">
        <v>10</v>
      </c>
      <c r="B13" s="1" t="s">
        <v>10</v>
      </c>
      <c r="C13" s="53" t="s">
        <v>53</v>
      </c>
      <c r="D13" s="11"/>
      <c r="E13" s="34"/>
      <c r="F13" s="11"/>
      <c r="G13" s="11"/>
      <c r="H13" s="11"/>
      <c r="I13" s="11"/>
      <c r="J13" s="53"/>
    </row>
    <row r="14" spans="1:10" x14ac:dyDescent="0.25">
      <c r="A14" s="11">
        <v>11</v>
      </c>
      <c r="B14" s="1" t="s">
        <v>38</v>
      </c>
      <c r="C14" s="11">
        <v>22</v>
      </c>
      <c r="D14" s="11">
        <v>7</v>
      </c>
      <c r="E14" s="34">
        <f t="shared" ref="E14:E23" si="2">D14*100/C14</f>
        <v>31.818181818181817</v>
      </c>
      <c r="F14" s="11">
        <v>0</v>
      </c>
      <c r="G14" s="41">
        <v>72</v>
      </c>
      <c r="H14" s="41">
        <v>70</v>
      </c>
      <c r="I14" s="11">
        <f t="shared" si="0"/>
        <v>2</v>
      </c>
      <c r="J14" s="11">
        <f t="shared" ref="J14:J23" si="3">G14-70</f>
        <v>2</v>
      </c>
    </row>
    <row r="15" spans="1:10" x14ac:dyDescent="0.25">
      <c r="A15" s="11">
        <v>12</v>
      </c>
      <c r="B15" s="1" t="s">
        <v>12</v>
      </c>
      <c r="C15" s="11">
        <v>7</v>
      </c>
      <c r="D15" s="11">
        <v>2</v>
      </c>
      <c r="E15" s="34">
        <f t="shared" si="2"/>
        <v>28.571428571428573</v>
      </c>
      <c r="F15" s="11">
        <v>0</v>
      </c>
      <c r="G15" s="41">
        <v>75</v>
      </c>
      <c r="H15" s="41">
        <v>65</v>
      </c>
      <c r="I15" s="11">
        <f t="shared" si="0"/>
        <v>10</v>
      </c>
      <c r="J15" s="11">
        <f t="shared" si="3"/>
        <v>5</v>
      </c>
    </row>
    <row r="16" spans="1:10" x14ac:dyDescent="0.25">
      <c r="A16" s="11">
        <v>13</v>
      </c>
      <c r="B16" s="1" t="s">
        <v>13</v>
      </c>
      <c r="C16" s="11">
        <v>20</v>
      </c>
      <c r="D16" s="11">
        <v>1</v>
      </c>
      <c r="E16" s="34">
        <f t="shared" si="2"/>
        <v>5</v>
      </c>
      <c r="F16" s="11">
        <v>0</v>
      </c>
      <c r="G16" s="41">
        <v>66</v>
      </c>
      <c r="H16" s="41">
        <v>71</v>
      </c>
      <c r="I16" s="11">
        <f t="shared" si="0"/>
        <v>-5</v>
      </c>
      <c r="J16" s="11">
        <f t="shared" si="3"/>
        <v>-4</v>
      </c>
    </row>
    <row r="17" spans="1:19" x14ac:dyDescent="0.25">
      <c r="A17" s="11"/>
      <c r="B17" s="2" t="s">
        <v>14</v>
      </c>
      <c r="C17" s="35">
        <f>SUM(C9:C16)</f>
        <v>101</v>
      </c>
      <c r="D17" s="35">
        <f>SUM(D9:D16)</f>
        <v>22</v>
      </c>
      <c r="E17" s="36">
        <f t="shared" si="2"/>
        <v>21.782178217821784</v>
      </c>
      <c r="F17" s="35">
        <f>SUM(F9:F16)</f>
        <v>0</v>
      </c>
      <c r="G17" s="35">
        <v>68</v>
      </c>
      <c r="H17" s="35">
        <v>70</v>
      </c>
      <c r="I17" s="35">
        <f t="shared" si="0"/>
        <v>-2</v>
      </c>
      <c r="J17" s="35">
        <f t="shared" si="3"/>
        <v>-2</v>
      </c>
    </row>
    <row r="18" spans="1:19" x14ac:dyDescent="0.25">
      <c r="A18" s="11">
        <v>14</v>
      </c>
      <c r="B18" s="1" t="s">
        <v>15</v>
      </c>
      <c r="C18" s="11">
        <v>27</v>
      </c>
      <c r="D18" s="11">
        <v>15</v>
      </c>
      <c r="E18" s="34">
        <f t="shared" si="2"/>
        <v>55.555555555555557</v>
      </c>
      <c r="F18" s="11">
        <v>0</v>
      </c>
      <c r="G18" s="41">
        <v>77</v>
      </c>
      <c r="H18" s="41">
        <v>67</v>
      </c>
      <c r="I18" s="11">
        <f t="shared" si="0"/>
        <v>10</v>
      </c>
      <c r="J18" s="11">
        <f t="shared" si="3"/>
        <v>7</v>
      </c>
    </row>
    <row r="19" spans="1:19" x14ac:dyDescent="0.25">
      <c r="A19" s="11">
        <v>15</v>
      </c>
      <c r="B19" s="1" t="s">
        <v>16</v>
      </c>
      <c r="C19" s="11">
        <v>21</v>
      </c>
      <c r="D19" s="11">
        <v>4</v>
      </c>
      <c r="E19" s="34">
        <f t="shared" si="2"/>
        <v>19.047619047619047</v>
      </c>
      <c r="F19" s="11">
        <v>0</v>
      </c>
      <c r="G19" s="41">
        <v>70</v>
      </c>
      <c r="H19" s="41">
        <v>68</v>
      </c>
      <c r="I19" s="11">
        <f t="shared" si="0"/>
        <v>2</v>
      </c>
      <c r="J19" s="11">
        <f t="shared" si="3"/>
        <v>0</v>
      </c>
    </row>
    <row r="20" spans="1:19" x14ac:dyDescent="0.25">
      <c r="A20" s="11">
        <v>16</v>
      </c>
      <c r="B20" s="1" t="s">
        <v>17</v>
      </c>
      <c r="C20" s="11">
        <v>44</v>
      </c>
      <c r="D20" s="11">
        <v>7</v>
      </c>
      <c r="E20" s="34">
        <f t="shared" si="2"/>
        <v>15.909090909090908</v>
      </c>
      <c r="F20" s="11">
        <v>0</v>
      </c>
      <c r="G20" s="41">
        <v>69</v>
      </c>
      <c r="H20" s="41">
        <v>70</v>
      </c>
      <c r="I20" s="11">
        <f t="shared" si="0"/>
        <v>-1</v>
      </c>
      <c r="J20" s="11">
        <f t="shared" si="3"/>
        <v>-1</v>
      </c>
    </row>
    <row r="21" spans="1:19" x14ac:dyDescent="0.25">
      <c r="A21" s="11">
        <v>17</v>
      </c>
      <c r="B21" s="1" t="s">
        <v>18</v>
      </c>
      <c r="C21" s="11">
        <v>28</v>
      </c>
      <c r="D21" s="11">
        <v>8</v>
      </c>
      <c r="E21" s="34">
        <f t="shared" si="2"/>
        <v>28.571428571428573</v>
      </c>
      <c r="F21" s="11">
        <v>0</v>
      </c>
      <c r="G21" s="41">
        <v>73</v>
      </c>
      <c r="H21" s="41">
        <v>72</v>
      </c>
      <c r="I21" s="11">
        <f t="shared" si="0"/>
        <v>1</v>
      </c>
      <c r="J21" s="11">
        <f t="shared" si="3"/>
        <v>3</v>
      </c>
    </row>
    <row r="22" spans="1:19" x14ac:dyDescent="0.25">
      <c r="A22" s="11"/>
      <c r="B22" s="2" t="s">
        <v>19</v>
      </c>
      <c r="C22" s="35">
        <f>SUM(C18:C21)</f>
        <v>120</v>
      </c>
      <c r="D22" s="35">
        <f>SUM(D18:D21)</f>
        <v>34</v>
      </c>
      <c r="E22" s="36">
        <f t="shared" si="2"/>
        <v>28.333333333333332</v>
      </c>
      <c r="F22" s="35">
        <f t="shared" ref="F22:F23" si="4">F7+F16+F21</f>
        <v>0</v>
      </c>
      <c r="G22" s="35">
        <v>71</v>
      </c>
      <c r="H22" s="35">
        <v>70</v>
      </c>
      <c r="I22" s="35">
        <f t="shared" si="0"/>
        <v>1</v>
      </c>
      <c r="J22" s="35">
        <f t="shared" si="3"/>
        <v>1</v>
      </c>
    </row>
    <row r="23" spans="1:19" x14ac:dyDescent="0.25">
      <c r="A23" s="11"/>
      <c r="B23" s="3" t="s">
        <v>20</v>
      </c>
      <c r="C23" s="43">
        <f>C8+C17+C22</f>
        <v>247</v>
      </c>
      <c r="D23" s="43">
        <f>D8+D17+D22</f>
        <v>64</v>
      </c>
      <c r="E23" s="44">
        <f t="shared" si="2"/>
        <v>25.910931174089068</v>
      </c>
      <c r="F23" s="43">
        <f t="shared" si="4"/>
        <v>0</v>
      </c>
      <c r="G23" s="43">
        <v>70</v>
      </c>
      <c r="H23" s="43">
        <v>70</v>
      </c>
      <c r="I23" s="43">
        <f t="shared" si="0"/>
        <v>0</v>
      </c>
      <c r="J23" s="43">
        <f t="shared" si="3"/>
        <v>0</v>
      </c>
    </row>
    <row r="26" spans="1:19" x14ac:dyDescent="0.25">
      <c r="B26" s="33"/>
    </row>
    <row r="31" spans="1:19" x14ac:dyDescent="0.25">
      <c r="A31" s="22"/>
      <c r="B31" s="22"/>
      <c r="C31" s="23"/>
      <c r="D31" s="23"/>
      <c r="E31" s="23"/>
      <c r="F31" s="23"/>
      <c r="G31" s="23"/>
      <c r="H31" s="22"/>
      <c r="I31" s="22"/>
      <c r="J31" s="22"/>
      <c r="K31" s="23"/>
      <c r="L31" s="23"/>
      <c r="M31" s="22"/>
      <c r="N31" s="22"/>
      <c r="O31" s="22"/>
      <c r="P31" s="22"/>
      <c r="Q31" s="23"/>
      <c r="R31" s="23"/>
      <c r="S31" s="23"/>
    </row>
    <row r="32" spans="1:19" x14ac:dyDescent="0.25">
      <c r="A32" s="22"/>
      <c r="B32" s="24"/>
      <c r="C32" s="22"/>
      <c r="D32" s="22"/>
      <c r="E32" s="25"/>
      <c r="F32" s="22"/>
      <c r="G32" s="22"/>
      <c r="H32" s="22"/>
      <c r="I32" s="22"/>
      <c r="J32" s="24"/>
      <c r="K32" s="22"/>
      <c r="L32" s="22"/>
      <c r="M32" s="22"/>
      <c r="N32" s="22"/>
      <c r="O32" s="22"/>
      <c r="P32" s="24"/>
      <c r="Q32" s="22"/>
      <c r="R32" s="22"/>
      <c r="S32" s="26"/>
    </row>
    <row r="33" spans="1:19" x14ac:dyDescent="0.25">
      <c r="A33" s="22"/>
      <c r="B33" s="24"/>
      <c r="C33" s="22"/>
      <c r="D33" s="22"/>
      <c r="E33" s="25"/>
      <c r="F33" s="22"/>
      <c r="G33" s="22"/>
      <c r="H33" s="22"/>
      <c r="I33" s="22"/>
      <c r="J33" s="24"/>
      <c r="K33" s="22"/>
      <c r="L33" s="22"/>
      <c r="M33" s="22"/>
      <c r="N33" s="22"/>
      <c r="O33" s="22"/>
      <c r="P33" s="24"/>
      <c r="Q33" s="22"/>
      <c r="R33" s="22"/>
      <c r="S33" s="26"/>
    </row>
    <row r="34" spans="1:19" x14ac:dyDescent="0.25">
      <c r="A34" s="22"/>
      <c r="B34" s="24"/>
      <c r="C34" s="22"/>
      <c r="D34" s="22"/>
      <c r="E34" s="25"/>
      <c r="F34" s="22"/>
      <c r="G34" s="22"/>
      <c r="H34" s="22"/>
      <c r="I34" s="22"/>
      <c r="J34" s="24"/>
      <c r="K34" s="22"/>
      <c r="L34" s="22"/>
      <c r="M34" s="22"/>
      <c r="N34" s="22"/>
      <c r="O34" s="22"/>
      <c r="P34" s="24"/>
      <c r="Q34" s="22"/>
      <c r="R34" s="22"/>
      <c r="S34" s="26"/>
    </row>
    <row r="35" spans="1:19" x14ac:dyDescent="0.25">
      <c r="A35" s="22"/>
      <c r="B35" s="24"/>
      <c r="C35" s="22"/>
      <c r="D35" s="22"/>
      <c r="E35" s="25"/>
      <c r="F35" s="22"/>
      <c r="G35" s="22"/>
      <c r="H35" s="22"/>
      <c r="I35" s="22"/>
      <c r="J35" s="24"/>
      <c r="K35" s="22"/>
      <c r="L35" s="22"/>
      <c r="M35" s="22"/>
      <c r="N35" s="22"/>
      <c r="O35" s="22"/>
      <c r="P35" s="24"/>
      <c r="Q35" s="22"/>
      <c r="R35" s="22"/>
      <c r="S35" s="26"/>
    </row>
    <row r="36" spans="1:19" x14ac:dyDescent="0.25">
      <c r="A36" s="22"/>
      <c r="B36" s="24"/>
      <c r="C36" s="22"/>
      <c r="D36" s="22"/>
      <c r="E36" s="25"/>
      <c r="F36" s="22"/>
      <c r="G36" s="22"/>
      <c r="H36" s="22"/>
      <c r="I36" s="22"/>
      <c r="J36" s="24"/>
      <c r="K36" s="22"/>
      <c r="L36" s="22"/>
      <c r="M36" s="22"/>
      <c r="N36" s="22"/>
      <c r="O36" s="22"/>
      <c r="P36" s="24"/>
      <c r="Q36" s="22"/>
      <c r="R36" s="22"/>
      <c r="S36" s="26"/>
    </row>
    <row r="37" spans="1:19" x14ac:dyDescent="0.25">
      <c r="A37" s="22"/>
      <c r="B37" s="24"/>
      <c r="C37" s="22"/>
      <c r="D37" s="22"/>
      <c r="E37" s="25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4"/>
      <c r="Q37" s="22"/>
      <c r="R37" s="27"/>
      <c r="S37" s="26"/>
    </row>
    <row r="38" spans="1:19" x14ac:dyDescent="0.25">
      <c r="A38" s="22"/>
      <c r="B38" s="24"/>
      <c r="C38" s="22"/>
      <c r="D38" s="22"/>
      <c r="E38" s="25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4"/>
      <c r="Q38" s="22"/>
      <c r="R38" s="27"/>
      <c r="S38" s="26"/>
    </row>
    <row r="39" spans="1:19" x14ac:dyDescent="0.25">
      <c r="A39" s="22"/>
      <c r="B39" s="24"/>
      <c r="C39" s="22"/>
      <c r="D39" s="22"/>
      <c r="E39" s="25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4"/>
      <c r="Q39" s="22"/>
      <c r="R39" s="27"/>
      <c r="S39" s="26"/>
    </row>
    <row r="40" spans="1:19" x14ac:dyDescent="0.25">
      <c r="A40" s="22"/>
      <c r="B40" s="24"/>
      <c r="C40" s="22"/>
      <c r="D40" s="22"/>
      <c r="E40" s="25"/>
      <c r="F40" s="22"/>
      <c r="G40" s="22"/>
      <c r="H40" s="22"/>
      <c r="I40" s="22"/>
      <c r="J40" s="24"/>
      <c r="K40" s="22"/>
      <c r="L40" s="22"/>
      <c r="M40" s="22"/>
      <c r="N40" s="22"/>
      <c r="O40" s="22"/>
      <c r="P40" s="24"/>
      <c r="Q40" s="22"/>
      <c r="R40" s="27"/>
      <c r="S40" s="26"/>
    </row>
    <row r="41" spans="1:19" x14ac:dyDescent="0.25">
      <c r="A41" s="22"/>
      <c r="B41" s="24"/>
      <c r="C41" s="22"/>
      <c r="D41" s="22"/>
      <c r="E41" s="25"/>
      <c r="F41" s="22"/>
      <c r="G41" s="22"/>
      <c r="H41" s="22"/>
      <c r="I41" s="22"/>
      <c r="J41" s="24"/>
      <c r="K41" s="22"/>
      <c r="L41" s="22"/>
      <c r="M41" s="22"/>
      <c r="N41" s="22"/>
      <c r="O41" s="22"/>
      <c r="P41" s="24"/>
      <c r="Q41" s="22"/>
      <c r="R41" s="27"/>
      <c r="S41" s="26"/>
    </row>
    <row r="42" spans="1:19" x14ac:dyDescent="0.25">
      <c r="A42" s="22"/>
      <c r="B42" s="24"/>
      <c r="C42" s="22"/>
      <c r="D42" s="22"/>
      <c r="E42" s="25"/>
      <c r="F42" s="22"/>
      <c r="G42" s="22"/>
      <c r="H42" s="22"/>
      <c r="I42" s="22"/>
      <c r="J42" s="24"/>
      <c r="K42" s="22"/>
      <c r="L42" s="22"/>
      <c r="M42" s="22"/>
      <c r="N42" s="22"/>
      <c r="O42" s="22"/>
      <c r="P42" s="24"/>
      <c r="Q42" s="22"/>
      <c r="R42" s="27"/>
      <c r="S42" s="26"/>
    </row>
    <row r="43" spans="1:19" x14ac:dyDescent="0.25">
      <c r="A43" s="22"/>
      <c r="B43" s="24"/>
      <c r="C43" s="22"/>
      <c r="D43" s="22"/>
      <c r="E43" s="25"/>
      <c r="F43" s="22"/>
      <c r="G43" s="22"/>
      <c r="H43" s="22"/>
      <c r="I43" s="22"/>
      <c r="J43" s="24"/>
      <c r="K43" s="22"/>
      <c r="L43" s="22"/>
      <c r="M43" s="22"/>
      <c r="N43" s="22"/>
      <c r="O43" s="22"/>
      <c r="P43" s="24"/>
      <c r="Q43" s="22"/>
      <c r="R43" s="27"/>
      <c r="S43" s="26"/>
    </row>
    <row r="44" spans="1:19" x14ac:dyDescent="0.25">
      <c r="A44" s="22"/>
      <c r="B44" s="24"/>
      <c r="C44" s="22"/>
      <c r="D44" s="22"/>
      <c r="E44" s="25"/>
      <c r="F44" s="22"/>
      <c r="G44" s="22"/>
      <c r="H44" s="22"/>
      <c r="I44" s="22"/>
      <c r="J44" s="24"/>
      <c r="K44" s="22"/>
      <c r="L44" s="22"/>
      <c r="M44" s="22"/>
      <c r="N44" s="22"/>
      <c r="O44" s="22"/>
      <c r="P44" s="24"/>
      <c r="Q44" s="22"/>
      <c r="R44" s="27"/>
      <c r="S44" s="26"/>
    </row>
    <row r="45" spans="1:19" x14ac:dyDescent="0.25">
      <c r="A45" s="22"/>
      <c r="B45" s="24"/>
      <c r="C45" s="22"/>
      <c r="D45" s="22"/>
      <c r="E45" s="25"/>
      <c r="F45" s="22"/>
      <c r="G45" s="22"/>
      <c r="H45" s="22"/>
      <c r="I45" s="22"/>
      <c r="J45" s="24"/>
      <c r="K45" s="22"/>
      <c r="L45" s="22"/>
      <c r="M45" s="22"/>
      <c r="N45" s="22"/>
      <c r="O45" s="22"/>
      <c r="P45" s="24"/>
      <c r="Q45" s="22"/>
      <c r="R45" s="27"/>
      <c r="S45" s="26"/>
    </row>
    <row r="46" spans="1:19" x14ac:dyDescent="0.25">
      <c r="A46" s="22"/>
      <c r="B46" s="24"/>
      <c r="C46" s="22"/>
      <c r="D46" s="22"/>
      <c r="E46" s="25"/>
      <c r="F46" s="22"/>
      <c r="G46" s="22"/>
      <c r="H46" s="22"/>
      <c r="I46" s="22"/>
      <c r="J46" s="24"/>
      <c r="K46" s="22"/>
      <c r="L46" s="22"/>
      <c r="M46" s="22"/>
      <c r="N46" s="22"/>
      <c r="O46" s="22"/>
      <c r="P46" s="24"/>
      <c r="Q46" s="22"/>
      <c r="R46" s="27"/>
      <c r="S46" s="26"/>
    </row>
    <row r="47" spans="1:19" x14ac:dyDescent="0.25">
      <c r="A47" s="22"/>
      <c r="B47" s="24"/>
      <c r="C47" s="22"/>
      <c r="D47" s="22"/>
      <c r="E47" s="25"/>
      <c r="F47" s="22"/>
      <c r="G47" s="22"/>
      <c r="H47" s="22"/>
      <c r="I47" s="22"/>
      <c r="J47" s="24"/>
      <c r="K47" s="22"/>
      <c r="L47" s="22"/>
      <c r="M47" s="22"/>
      <c r="N47" s="22"/>
      <c r="O47" s="22"/>
      <c r="P47" s="24"/>
      <c r="Q47" s="22"/>
      <c r="R47" s="27"/>
      <c r="S47" s="26"/>
    </row>
    <row r="48" spans="1:19" x14ac:dyDescent="0.25">
      <c r="A48" s="22"/>
      <c r="B48" s="24"/>
      <c r="C48" s="22"/>
      <c r="D48" s="22"/>
      <c r="E48" s="25"/>
      <c r="F48" s="22"/>
      <c r="G48" s="22"/>
      <c r="H48" s="22"/>
      <c r="I48" s="22"/>
      <c r="J48" s="24"/>
      <c r="K48" s="22"/>
      <c r="L48" s="22"/>
      <c r="M48" s="22"/>
      <c r="N48" s="22"/>
      <c r="O48" s="22"/>
      <c r="P48" s="24"/>
      <c r="Q48" s="22"/>
      <c r="R48" s="27"/>
      <c r="S48" s="26"/>
    </row>
    <row r="49" spans="1:19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4"/>
      <c r="K49" s="22"/>
      <c r="L49" s="22"/>
      <c r="M49" s="22"/>
      <c r="N49" s="22"/>
      <c r="O49" s="22"/>
      <c r="P49" s="24"/>
      <c r="Q49" s="28"/>
      <c r="R49" s="29"/>
      <c r="S49" s="26"/>
    </row>
  </sheetData>
  <mergeCells count="1">
    <mergeCell ref="A1:I1"/>
  </mergeCells>
  <pageMargins left="0.7" right="0.7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7" zoomScaleNormal="100" workbookViewId="0">
      <selection activeCell="J22" sqref="J22"/>
    </sheetView>
  </sheetViews>
  <sheetFormatPr defaultRowHeight="15" x14ac:dyDescent="0.25"/>
  <cols>
    <col min="2" max="2" width="49.5703125" customWidth="1"/>
    <col min="3" max="3" width="13.140625" customWidth="1"/>
    <col min="4" max="4" width="15.140625" customWidth="1"/>
    <col min="10" max="10" width="15.28515625" customWidth="1"/>
  </cols>
  <sheetData>
    <row r="1" spans="1:10" ht="26.25" customHeight="1" x14ac:dyDescent="0.25">
      <c r="A1" s="65" t="s">
        <v>68</v>
      </c>
      <c r="B1" s="66"/>
      <c r="C1" s="66"/>
      <c r="D1" s="66"/>
      <c r="E1" s="66"/>
      <c r="F1" s="66"/>
      <c r="G1" s="66"/>
      <c r="H1" s="66"/>
      <c r="I1" s="66"/>
      <c r="J1" t="s">
        <v>81</v>
      </c>
    </row>
    <row r="2" spans="1:10" ht="108.75" customHeight="1" x14ac:dyDescent="0.25">
      <c r="A2" s="11" t="s">
        <v>78</v>
      </c>
      <c r="B2" s="11" t="s">
        <v>22</v>
      </c>
      <c r="C2" s="30" t="s">
        <v>26</v>
      </c>
      <c r="D2" s="30" t="s">
        <v>24</v>
      </c>
      <c r="E2" s="30" t="s">
        <v>25</v>
      </c>
      <c r="F2" s="30" t="s">
        <v>23</v>
      </c>
      <c r="G2" s="30" t="s">
        <v>69</v>
      </c>
      <c r="H2" s="30" t="s">
        <v>43</v>
      </c>
      <c r="I2" s="30" t="s">
        <v>52</v>
      </c>
      <c r="J2" s="30" t="s">
        <v>30</v>
      </c>
    </row>
    <row r="3" spans="1:10" ht="26.25" customHeight="1" x14ac:dyDescent="0.25">
      <c r="A3" s="11">
        <v>1</v>
      </c>
      <c r="B3" s="1" t="s">
        <v>0</v>
      </c>
      <c r="C3" s="53" t="s">
        <v>53</v>
      </c>
      <c r="D3" s="14"/>
      <c r="E3" s="15"/>
      <c r="F3" s="14"/>
      <c r="G3" s="14"/>
      <c r="H3" s="14"/>
      <c r="I3" s="6"/>
      <c r="J3" s="6"/>
    </row>
    <row r="4" spans="1:10" ht="26.25" customHeight="1" x14ac:dyDescent="0.25">
      <c r="A4" s="11">
        <v>2</v>
      </c>
      <c r="B4" s="1" t="s">
        <v>1</v>
      </c>
      <c r="C4" s="14">
        <v>4</v>
      </c>
      <c r="D4" s="14">
        <v>0</v>
      </c>
      <c r="E4" s="31">
        <v>0</v>
      </c>
      <c r="F4" s="14">
        <v>0</v>
      </c>
      <c r="G4" s="14">
        <v>49</v>
      </c>
      <c r="H4" s="14">
        <v>60</v>
      </c>
      <c r="I4" s="14">
        <f>G4-H4</f>
        <v>-11</v>
      </c>
      <c r="J4" s="14">
        <f>G4-65</f>
        <v>-16</v>
      </c>
    </row>
    <row r="5" spans="1:10" ht="26.25" customHeight="1" x14ac:dyDescent="0.25">
      <c r="A5" s="11">
        <v>3</v>
      </c>
      <c r="B5" s="1" t="s">
        <v>2</v>
      </c>
      <c r="C5" s="53" t="s">
        <v>53</v>
      </c>
      <c r="D5" s="14"/>
      <c r="E5" s="15"/>
      <c r="F5" s="14"/>
      <c r="G5" s="14"/>
      <c r="H5" s="14"/>
      <c r="I5" s="6"/>
      <c r="J5" s="6"/>
    </row>
    <row r="6" spans="1:10" ht="26.25" customHeight="1" x14ac:dyDescent="0.25">
      <c r="A6" s="11">
        <v>4</v>
      </c>
      <c r="B6" s="1" t="s">
        <v>3</v>
      </c>
      <c r="C6" s="53" t="s">
        <v>53</v>
      </c>
      <c r="D6" s="14"/>
      <c r="E6" s="15"/>
      <c r="F6" s="14"/>
      <c r="G6" s="14"/>
      <c r="H6" s="14"/>
      <c r="I6" s="6"/>
      <c r="J6" s="6"/>
    </row>
    <row r="7" spans="1:10" ht="26.25" customHeight="1" x14ac:dyDescent="0.25">
      <c r="A7" s="11">
        <v>5</v>
      </c>
      <c r="B7" s="1" t="s">
        <v>4</v>
      </c>
      <c r="C7" s="53" t="s">
        <v>53</v>
      </c>
      <c r="D7" s="14"/>
      <c r="E7" s="15"/>
      <c r="F7" s="14"/>
      <c r="G7" s="14"/>
      <c r="H7" s="14"/>
      <c r="I7" s="6"/>
      <c r="J7" s="6"/>
    </row>
    <row r="8" spans="1:10" ht="26.25" customHeight="1" x14ac:dyDescent="0.25">
      <c r="A8" s="11"/>
      <c r="B8" s="2" t="s">
        <v>5</v>
      </c>
      <c r="C8" s="16">
        <f>SUM(C3:C7)</f>
        <v>4</v>
      </c>
      <c r="D8" s="16">
        <f>SUM(D3:D7)</f>
        <v>0</v>
      </c>
      <c r="E8" s="17">
        <f>D8*100/C8</f>
        <v>0</v>
      </c>
      <c r="F8" s="16">
        <f>SUM(F3:F7)</f>
        <v>0</v>
      </c>
      <c r="G8" s="16">
        <v>49</v>
      </c>
      <c r="H8" s="16">
        <v>60</v>
      </c>
      <c r="I8" s="16">
        <f>G8-H8</f>
        <v>-11</v>
      </c>
      <c r="J8" s="16">
        <f>G8-65</f>
        <v>-16</v>
      </c>
    </row>
    <row r="9" spans="1:10" ht="26.25" customHeight="1" x14ac:dyDescent="0.25">
      <c r="A9" s="11">
        <v>6</v>
      </c>
      <c r="B9" s="1" t="s">
        <v>6</v>
      </c>
      <c r="C9" s="53" t="s">
        <v>53</v>
      </c>
      <c r="D9" s="14"/>
      <c r="E9" s="15"/>
      <c r="F9" s="14"/>
      <c r="G9" s="14"/>
      <c r="H9" s="14"/>
      <c r="I9" s="6"/>
      <c r="J9" s="6"/>
    </row>
    <row r="10" spans="1:10" ht="26.25" customHeight="1" x14ac:dyDescent="0.25">
      <c r="A10" s="11">
        <v>7</v>
      </c>
      <c r="B10" s="1" t="s">
        <v>7</v>
      </c>
      <c r="C10" s="53" t="s">
        <v>53</v>
      </c>
      <c r="D10" s="14"/>
      <c r="E10" s="15"/>
      <c r="F10" s="14"/>
      <c r="G10" s="14"/>
      <c r="H10" s="14"/>
      <c r="I10" s="6"/>
      <c r="J10" s="6"/>
    </row>
    <row r="11" spans="1:10" ht="26.25" customHeight="1" x14ac:dyDescent="0.25">
      <c r="A11" s="11">
        <v>8</v>
      </c>
      <c r="B11" s="1" t="s">
        <v>8</v>
      </c>
      <c r="C11" s="53" t="s">
        <v>53</v>
      </c>
      <c r="D11" s="14"/>
      <c r="E11" s="15"/>
      <c r="F11" s="14">
        <v>0</v>
      </c>
      <c r="G11" s="14"/>
      <c r="H11" s="14">
        <v>82</v>
      </c>
      <c r="I11" s="6"/>
      <c r="J11" s="6"/>
    </row>
    <row r="12" spans="1:10" ht="26.25" customHeight="1" x14ac:dyDescent="0.25">
      <c r="A12" s="11">
        <v>9</v>
      </c>
      <c r="B12" s="1" t="s">
        <v>9</v>
      </c>
      <c r="C12" s="53" t="s">
        <v>53</v>
      </c>
      <c r="D12" s="14"/>
      <c r="E12" s="31"/>
      <c r="F12" s="14"/>
      <c r="G12" s="14"/>
      <c r="H12" s="14"/>
      <c r="I12" s="6"/>
      <c r="J12" s="6"/>
    </row>
    <row r="13" spans="1:10" ht="26.25" customHeight="1" x14ac:dyDescent="0.25">
      <c r="A13" s="11">
        <v>10</v>
      </c>
      <c r="B13" s="1" t="s">
        <v>10</v>
      </c>
      <c r="C13" s="53" t="s">
        <v>53</v>
      </c>
      <c r="D13" s="14"/>
      <c r="E13" s="15"/>
      <c r="F13" s="14"/>
      <c r="G13" s="14"/>
      <c r="H13" s="14"/>
      <c r="I13" s="6"/>
      <c r="J13" s="6"/>
    </row>
    <row r="14" spans="1:10" ht="26.25" customHeight="1" x14ac:dyDescent="0.25">
      <c r="A14" s="11">
        <v>11</v>
      </c>
      <c r="B14" s="1" t="s">
        <v>11</v>
      </c>
      <c r="C14" s="14">
        <v>4</v>
      </c>
      <c r="D14" s="14">
        <v>2</v>
      </c>
      <c r="E14" s="15">
        <f>D14*100/C14</f>
        <v>50</v>
      </c>
      <c r="F14" s="14">
        <v>0</v>
      </c>
      <c r="G14" s="14">
        <v>74</v>
      </c>
      <c r="H14" s="14">
        <v>80</v>
      </c>
      <c r="I14" s="14">
        <f t="shared" ref="I14:I15" si="0">G14-H14</f>
        <v>-6</v>
      </c>
      <c r="J14" s="14">
        <f>G14-65</f>
        <v>9</v>
      </c>
    </row>
    <row r="15" spans="1:10" ht="26.25" customHeight="1" x14ac:dyDescent="0.25">
      <c r="A15" s="11">
        <v>12</v>
      </c>
      <c r="B15" s="1" t="s">
        <v>12</v>
      </c>
      <c r="C15" s="18">
        <v>1</v>
      </c>
      <c r="D15" s="18">
        <v>1</v>
      </c>
      <c r="E15" s="15">
        <f>D15*100/C15</f>
        <v>100</v>
      </c>
      <c r="F15" s="18">
        <v>0</v>
      </c>
      <c r="G15" s="18">
        <v>94</v>
      </c>
      <c r="H15" s="18">
        <v>100</v>
      </c>
      <c r="I15" s="14">
        <f t="shared" si="0"/>
        <v>-6</v>
      </c>
      <c r="J15" s="14">
        <f>G15-65</f>
        <v>29</v>
      </c>
    </row>
    <row r="16" spans="1:10" ht="26.25" customHeight="1" x14ac:dyDescent="0.25">
      <c r="A16" s="11">
        <v>13</v>
      </c>
      <c r="B16" s="1" t="s">
        <v>13</v>
      </c>
      <c r="C16" s="53" t="s">
        <v>53</v>
      </c>
      <c r="D16" s="14"/>
      <c r="E16" s="15"/>
      <c r="F16" s="14"/>
      <c r="G16" s="14"/>
      <c r="H16" s="14"/>
      <c r="I16" s="6"/>
      <c r="J16" s="6"/>
    </row>
    <row r="17" spans="1:10" ht="26.25" customHeight="1" x14ac:dyDescent="0.25">
      <c r="A17" s="11"/>
      <c r="B17" s="2" t="s">
        <v>14</v>
      </c>
      <c r="C17" s="16">
        <f>SUM(C9:C16)</f>
        <v>5</v>
      </c>
      <c r="D17" s="16">
        <f>SUM(D14:D16)</f>
        <v>3</v>
      </c>
      <c r="E17" s="17">
        <f t="shared" ref="E17:E23" si="1">D17*100/C17</f>
        <v>60</v>
      </c>
      <c r="F17" s="16">
        <f>SUM(F9:F16)</f>
        <v>0</v>
      </c>
      <c r="G17" s="16">
        <v>78</v>
      </c>
      <c r="H17" s="16">
        <v>84</v>
      </c>
      <c r="I17" s="16">
        <f t="shared" ref="I17:I23" si="2">G17-H17</f>
        <v>-6</v>
      </c>
      <c r="J17" s="16">
        <f>G17-65</f>
        <v>13</v>
      </c>
    </row>
    <row r="18" spans="1:10" ht="26.25" customHeight="1" x14ac:dyDescent="0.25">
      <c r="A18" s="11">
        <v>14</v>
      </c>
      <c r="B18" s="1" t="s">
        <v>15</v>
      </c>
      <c r="C18" s="14">
        <v>2</v>
      </c>
      <c r="D18" s="14">
        <v>0</v>
      </c>
      <c r="E18" s="31">
        <v>0</v>
      </c>
      <c r="F18" s="14">
        <v>0</v>
      </c>
      <c r="G18" s="14">
        <v>64</v>
      </c>
      <c r="H18" s="14">
        <v>76</v>
      </c>
      <c r="I18" s="14">
        <f t="shared" ref="I18:I22" si="3">G18-H18</f>
        <v>-12</v>
      </c>
      <c r="J18" s="14">
        <f>G18-65</f>
        <v>-1</v>
      </c>
    </row>
    <row r="19" spans="1:10" ht="26.25" customHeight="1" x14ac:dyDescent="0.25">
      <c r="A19" s="11">
        <v>15</v>
      </c>
      <c r="B19" s="1" t="s">
        <v>16</v>
      </c>
      <c r="C19" s="14">
        <v>1</v>
      </c>
      <c r="D19" s="14">
        <v>1</v>
      </c>
      <c r="E19" s="15">
        <f t="shared" ref="E19:E21" si="4">D19*100/C19</f>
        <v>100</v>
      </c>
      <c r="F19" s="14">
        <v>0</v>
      </c>
      <c r="G19" s="14">
        <v>86</v>
      </c>
      <c r="H19" s="14">
        <v>82</v>
      </c>
      <c r="I19" s="14">
        <f t="shared" si="3"/>
        <v>4</v>
      </c>
      <c r="J19" s="14">
        <f>G19-65</f>
        <v>21</v>
      </c>
    </row>
    <row r="20" spans="1:10" ht="26.25" customHeight="1" x14ac:dyDescent="0.25">
      <c r="A20" s="11">
        <v>16</v>
      </c>
      <c r="B20" s="1" t="s">
        <v>17</v>
      </c>
      <c r="C20" s="53" t="s">
        <v>53</v>
      </c>
      <c r="D20" s="14"/>
      <c r="E20" s="15"/>
      <c r="F20" s="14">
        <v>0</v>
      </c>
      <c r="G20" s="14"/>
      <c r="H20" s="14">
        <v>79</v>
      </c>
      <c r="I20" s="6"/>
      <c r="J20" s="6"/>
    </row>
    <row r="21" spans="1:10" ht="26.25" customHeight="1" x14ac:dyDescent="0.25">
      <c r="A21" s="11">
        <v>17</v>
      </c>
      <c r="B21" s="1" t="s">
        <v>18</v>
      </c>
      <c r="C21" s="14">
        <v>2</v>
      </c>
      <c r="D21" s="14">
        <v>0</v>
      </c>
      <c r="E21" s="15">
        <f t="shared" si="4"/>
        <v>0</v>
      </c>
      <c r="F21" s="14">
        <v>0</v>
      </c>
      <c r="G21" s="14">
        <v>58</v>
      </c>
      <c r="H21" s="14">
        <v>82</v>
      </c>
      <c r="I21" s="14">
        <f t="shared" si="3"/>
        <v>-24</v>
      </c>
      <c r="J21" s="14">
        <f>G21-65</f>
        <v>-7</v>
      </c>
    </row>
    <row r="22" spans="1:10" ht="26.25" customHeight="1" x14ac:dyDescent="0.25">
      <c r="A22" s="11"/>
      <c r="B22" s="2" t="s">
        <v>19</v>
      </c>
      <c r="C22" s="16">
        <f>SUM(C18:C21)</f>
        <v>5</v>
      </c>
      <c r="D22" s="16">
        <f>SUM(D18:D21)</f>
        <v>1</v>
      </c>
      <c r="E22" s="17">
        <f t="shared" si="1"/>
        <v>20</v>
      </c>
      <c r="F22" s="16">
        <f>SUM(F18:F21)</f>
        <v>0</v>
      </c>
      <c r="G22" s="16">
        <v>66</v>
      </c>
      <c r="H22" s="16">
        <v>80</v>
      </c>
      <c r="I22" s="16">
        <f t="shared" si="3"/>
        <v>-14</v>
      </c>
      <c r="J22" s="16">
        <f>G22-65</f>
        <v>1</v>
      </c>
    </row>
    <row r="23" spans="1:10" ht="26.25" customHeight="1" x14ac:dyDescent="0.25">
      <c r="A23" s="11"/>
      <c r="B23" s="3" t="s">
        <v>20</v>
      </c>
      <c r="C23" s="20">
        <f>C8+C17+C22</f>
        <v>14</v>
      </c>
      <c r="D23" s="20">
        <f>D8+D17+D22</f>
        <v>4</v>
      </c>
      <c r="E23" s="21">
        <f t="shared" si="1"/>
        <v>28.571428571428573</v>
      </c>
      <c r="F23" s="20">
        <f t="shared" ref="F23" si="5">F8+F17+F22</f>
        <v>0</v>
      </c>
      <c r="G23" s="20">
        <v>65</v>
      </c>
      <c r="H23" s="20">
        <v>80</v>
      </c>
      <c r="I23" s="20">
        <f t="shared" si="2"/>
        <v>-15</v>
      </c>
      <c r="J23" s="6"/>
    </row>
  </sheetData>
  <mergeCells count="1">
    <mergeCell ref="A1:I1"/>
  </mergeCells>
  <pageMargins left="0.7" right="0.7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2" max="2" width="49.5703125" customWidth="1"/>
    <col min="3" max="3" width="13.140625" customWidth="1"/>
    <col min="4" max="4" width="15.140625" customWidth="1"/>
    <col min="10" max="10" width="12.140625" customWidth="1"/>
  </cols>
  <sheetData>
    <row r="1" spans="1:11" ht="53.25" customHeight="1" x14ac:dyDescent="0.25">
      <c r="A1" s="73" t="s">
        <v>76</v>
      </c>
      <c r="B1" s="74"/>
      <c r="C1" s="74"/>
      <c r="D1" s="74"/>
      <c r="E1" s="74"/>
      <c r="F1" s="74"/>
      <c r="G1" s="74"/>
      <c r="H1" s="74"/>
      <c r="I1" s="74"/>
      <c r="J1" s="52" t="s">
        <v>77</v>
      </c>
    </row>
    <row r="2" spans="1:11" ht="108.75" customHeight="1" x14ac:dyDescent="0.25">
      <c r="A2" s="11" t="s">
        <v>78</v>
      </c>
      <c r="B2" s="11" t="s">
        <v>22</v>
      </c>
      <c r="C2" s="30" t="s">
        <v>26</v>
      </c>
      <c r="D2" s="30" t="s">
        <v>24</v>
      </c>
      <c r="E2" s="30" t="s">
        <v>25</v>
      </c>
      <c r="F2" s="30" t="s">
        <v>23</v>
      </c>
      <c r="G2" s="12" t="s">
        <v>32</v>
      </c>
      <c r="H2" s="30" t="s">
        <v>70</v>
      </c>
      <c r="I2" s="30" t="s">
        <v>49</v>
      </c>
      <c r="J2" s="30" t="s">
        <v>52</v>
      </c>
      <c r="K2" s="30" t="s">
        <v>30</v>
      </c>
    </row>
    <row r="3" spans="1:11" ht="26.25" customHeight="1" x14ac:dyDescent="0.25">
      <c r="A3" s="11">
        <v>1</v>
      </c>
      <c r="B3" s="1" t="s">
        <v>0</v>
      </c>
      <c r="C3" s="53" t="s">
        <v>53</v>
      </c>
      <c r="D3" s="14"/>
      <c r="E3" s="15"/>
      <c r="F3" s="14"/>
      <c r="G3" s="14"/>
      <c r="H3" s="6"/>
      <c r="I3" s="6"/>
      <c r="J3" s="6"/>
      <c r="K3" s="6"/>
    </row>
    <row r="4" spans="1:11" ht="26.25" customHeight="1" x14ac:dyDescent="0.25">
      <c r="A4" s="11">
        <v>2</v>
      </c>
      <c r="B4" s="1" t="s">
        <v>1</v>
      </c>
      <c r="C4" s="14">
        <v>2</v>
      </c>
      <c r="D4" s="14">
        <v>0</v>
      </c>
      <c r="E4" s="15">
        <v>0</v>
      </c>
      <c r="F4" s="14">
        <v>1</v>
      </c>
      <c r="G4" s="14">
        <f>F4*100/C4</f>
        <v>50</v>
      </c>
      <c r="H4" s="40">
        <v>51</v>
      </c>
      <c r="I4" s="40">
        <v>58</v>
      </c>
      <c r="J4" s="6">
        <f>H4-I4</f>
        <v>-7</v>
      </c>
      <c r="K4" s="6">
        <f>H4-57</f>
        <v>-6</v>
      </c>
    </row>
    <row r="5" spans="1:11" ht="26.25" customHeight="1" x14ac:dyDescent="0.25">
      <c r="A5" s="11">
        <v>3</v>
      </c>
      <c r="B5" s="1" t="s">
        <v>2</v>
      </c>
      <c r="C5" s="53" t="s">
        <v>53</v>
      </c>
      <c r="D5" s="14"/>
      <c r="E5" s="15"/>
      <c r="F5" s="14"/>
      <c r="G5" s="14"/>
      <c r="H5" s="6"/>
      <c r="I5" s="6"/>
      <c r="J5" s="6"/>
      <c r="K5" s="6"/>
    </row>
    <row r="6" spans="1:11" ht="26.25" customHeight="1" x14ac:dyDescent="0.25">
      <c r="A6" s="11">
        <v>4</v>
      </c>
      <c r="B6" s="1" t="s">
        <v>3</v>
      </c>
      <c r="C6" s="53" t="s">
        <v>53</v>
      </c>
      <c r="D6" s="14"/>
      <c r="E6" s="15"/>
      <c r="F6" s="14"/>
      <c r="G6" s="14"/>
      <c r="H6" s="6"/>
      <c r="I6" s="6"/>
      <c r="J6" s="6"/>
      <c r="K6" s="6"/>
    </row>
    <row r="7" spans="1:11" ht="26.25" customHeight="1" x14ac:dyDescent="0.25">
      <c r="A7" s="11">
        <v>5</v>
      </c>
      <c r="B7" s="1" t="s">
        <v>4</v>
      </c>
      <c r="C7" s="53" t="s">
        <v>53</v>
      </c>
      <c r="D7" s="14"/>
      <c r="E7" s="15"/>
      <c r="F7" s="14"/>
      <c r="G7" s="14"/>
      <c r="H7" s="6"/>
      <c r="I7" s="6"/>
      <c r="J7" s="6"/>
      <c r="K7" s="6"/>
    </row>
    <row r="8" spans="1:11" ht="26.25" customHeight="1" x14ac:dyDescent="0.25">
      <c r="A8" s="11"/>
      <c r="B8" s="2" t="s">
        <v>5</v>
      </c>
      <c r="C8" s="16">
        <f>SUM(C3:C7)</f>
        <v>2</v>
      </c>
      <c r="D8" s="16">
        <f>SUM(D3:D7)</f>
        <v>0</v>
      </c>
      <c r="E8" s="17">
        <v>0</v>
      </c>
      <c r="F8" s="16">
        <f>SUM(F3:F7)</f>
        <v>1</v>
      </c>
      <c r="G8" s="16">
        <f>F8*100/C8</f>
        <v>50</v>
      </c>
      <c r="H8" s="16">
        <v>51</v>
      </c>
      <c r="I8" s="16">
        <v>58</v>
      </c>
      <c r="J8" s="5">
        <f>H8-I8</f>
        <v>-7</v>
      </c>
      <c r="K8" s="5">
        <f>H8-57</f>
        <v>-6</v>
      </c>
    </row>
    <row r="9" spans="1:11" ht="26.25" customHeight="1" x14ac:dyDescent="0.25">
      <c r="A9" s="11">
        <v>6</v>
      </c>
      <c r="B9" s="1" t="s">
        <v>6</v>
      </c>
      <c r="C9" s="53" t="s">
        <v>53</v>
      </c>
      <c r="D9" s="14"/>
      <c r="E9" s="15"/>
      <c r="F9" s="14"/>
      <c r="G9" s="14"/>
      <c r="H9" s="6"/>
      <c r="I9" s="6"/>
      <c r="J9" s="6"/>
      <c r="K9" s="6"/>
    </row>
    <row r="10" spans="1:11" ht="26.25" customHeight="1" x14ac:dyDescent="0.25">
      <c r="A10" s="11">
        <v>7</v>
      </c>
      <c r="B10" s="1" t="s">
        <v>7</v>
      </c>
      <c r="C10" s="53" t="s">
        <v>53</v>
      </c>
      <c r="D10" s="14"/>
      <c r="E10" s="15"/>
      <c r="F10" s="14"/>
      <c r="G10" s="14"/>
      <c r="H10" s="6"/>
      <c r="I10" s="6"/>
      <c r="J10" s="6"/>
      <c r="K10" s="6"/>
    </row>
    <row r="11" spans="1:11" ht="26.25" customHeight="1" x14ac:dyDescent="0.25">
      <c r="A11" s="11">
        <v>8</v>
      </c>
      <c r="B11" s="1" t="s">
        <v>8</v>
      </c>
      <c r="C11" s="14">
        <v>1</v>
      </c>
      <c r="D11" s="14">
        <v>0</v>
      </c>
      <c r="E11" s="15">
        <v>0</v>
      </c>
      <c r="F11" s="14">
        <v>0</v>
      </c>
      <c r="G11" s="14">
        <v>0</v>
      </c>
      <c r="H11" s="6">
        <v>51</v>
      </c>
      <c r="I11" s="53" t="s">
        <v>53</v>
      </c>
      <c r="J11" s="6"/>
      <c r="K11" s="6">
        <f>H11-57</f>
        <v>-6</v>
      </c>
    </row>
    <row r="12" spans="1:11" ht="26.25" customHeight="1" x14ac:dyDescent="0.25">
      <c r="A12" s="11">
        <v>9</v>
      </c>
      <c r="B12" s="1" t="s">
        <v>9</v>
      </c>
      <c r="C12" s="53" t="s">
        <v>53</v>
      </c>
      <c r="D12" s="14"/>
      <c r="E12" s="15"/>
      <c r="F12" s="14"/>
      <c r="G12" s="14"/>
      <c r="H12" s="6"/>
      <c r="I12" s="6"/>
      <c r="J12" s="6"/>
      <c r="K12" s="6"/>
    </row>
    <row r="13" spans="1:11" ht="26.25" customHeight="1" x14ac:dyDescent="0.25">
      <c r="A13" s="11">
        <v>10</v>
      </c>
      <c r="B13" s="1" t="s">
        <v>10</v>
      </c>
      <c r="C13" s="53" t="s">
        <v>53</v>
      </c>
      <c r="D13" s="14"/>
      <c r="E13" s="15"/>
      <c r="F13" s="14"/>
      <c r="G13" s="14"/>
      <c r="H13" s="6"/>
      <c r="I13" s="6"/>
      <c r="J13" s="6"/>
      <c r="K13" s="6"/>
    </row>
    <row r="14" spans="1:11" ht="26.25" customHeight="1" x14ac:dyDescent="0.25">
      <c r="A14" s="11">
        <v>11</v>
      </c>
      <c r="B14" s="1" t="s">
        <v>11</v>
      </c>
      <c r="C14" s="14">
        <v>6</v>
      </c>
      <c r="D14" s="14">
        <v>1</v>
      </c>
      <c r="E14" s="15">
        <f>D14*100/C14</f>
        <v>16.666666666666668</v>
      </c>
      <c r="F14" s="14">
        <v>1</v>
      </c>
      <c r="G14" s="15">
        <f>F14*100/C14</f>
        <v>16.666666666666668</v>
      </c>
      <c r="H14" s="40">
        <v>56</v>
      </c>
      <c r="I14" s="40">
        <v>85</v>
      </c>
      <c r="J14" s="6">
        <f>H14-I14</f>
        <v>-29</v>
      </c>
      <c r="K14" s="6">
        <f>H14-57</f>
        <v>-1</v>
      </c>
    </row>
    <row r="15" spans="1:11" ht="26.25" customHeight="1" x14ac:dyDescent="0.25">
      <c r="A15" s="11">
        <v>12</v>
      </c>
      <c r="B15" s="1" t="s">
        <v>12</v>
      </c>
      <c r="C15" s="53" t="s">
        <v>53</v>
      </c>
      <c r="D15" s="18"/>
      <c r="E15" s="19"/>
      <c r="F15" s="18"/>
      <c r="G15" s="18"/>
      <c r="H15" s="6"/>
      <c r="I15" s="6"/>
      <c r="J15" s="6"/>
      <c r="K15" s="6"/>
    </row>
    <row r="16" spans="1:11" ht="26.25" customHeight="1" x14ac:dyDescent="0.25">
      <c r="A16" s="11">
        <v>13</v>
      </c>
      <c r="B16" s="1" t="s">
        <v>13</v>
      </c>
      <c r="C16" s="53" t="s">
        <v>53</v>
      </c>
      <c r="D16" s="14"/>
      <c r="E16" s="15"/>
      <c r="F16" s="14"/>
      <c r="G16" s="14"/>
      <c r="H16" s="6"/>
      <c r="I16" s="6"/>
      <c r="J16" s="6"/>
      <c r="K16" s="6"/>
    </row>
    <row r="17" spans="1:11" ht="26.25" customHeight="1" x14ac:dyDescent="0.25">
      <c r="A17" s="11"/>
      <c r="B17" s="2" t="s">
        <v>14</v>
      </c>
      <c r="C17" s="16">
        <f>SUM(C9:C16)</f>
        <v>7</v>
      </c>
      <c r="D17" s="16">
        <f>SUM(D9:D16)</f>
        <v>1</v>
      </c>
      <c r="E17" s="17">
        <f t="shared" ref="E17:E23" si="0">D17*100/C17</f>
        <v>14.285714285714286</v>
      </c>
      <c r="F17" s="16">
        <f>SUM(F9:F16)</f>
        <v>1</v>
      </c>
      <c r="G17" s="17">
        <f t="shared" ref="G17:G23" si="1">F17*100/C17</f>
        <v>14.285714285714286</v>
      </c>
      <c r="H17" s="48">
        <v>55</v>
      </c>
      <c r="I17" s="48">
        <v>85</v>
      </c>
      <c r="J17" s="5">
        <f>H17-I17</f>
        <v>-30</v>
      </c>
      <c r="K17" s="5">
        <f t="shared" ref="K17:K22" si="2">H17-57</f>
        <v>-2</v>
      </c>
    </row>
    <row r="18" spans="1:11" ht="26.25" customHeight="1" x14ac:dyDescent="0.25">
      <c r="A18" s="11">
        <v>14</v>
      </c>
      <c r="B18" s="1" t="s">
        <v>15</v>
      </c>
      <c r="C18" s="14">
        <v>3</v>
      </c>
      <c r="D18" s="14">
        <v>1</v>
      </c>
      <c r="E18" s="15">
        <f t="shared" si="0"/>
        <v>33.333333333333336</v>
      </c>
      <c r="F18" s="14">
        <v>1</v>
      </c>
      <c r="G18" s="15">
        <f t="shared" si="1"/>
        <v>33.333333333333336</v>
      </c>
      <c r="H18" s="40">
        <v>61</v>
      </c>
      <c r="I18" s="40">
        <v>70</v>
      </c>
      <c r="J18" s="6">
        <f>H18-I18</f>
        <v>-9</v>
      </c>
      <c r="K18" s="6">
        <f t="shared" si="2"/>
        <v>4</v>
      </c>
    </row>
    <row r="19" spans="1:11" ht="26.25" customHeight="1" x14ac:dyDescent="0.25">
      <c r="A19" s="11">
        <v>15</v>
      </c>
      <c r="B19" s="1" t="s">
        <v>16</v>
      </c>
      <c r="C19" s="14">
        <v>4</v>
      </c>
      <c r="D19" s="14">
        <v>1</v>
      </c>
      <c r="E19" s="15">
        <f t="shared" si="0"/>
        <v>25</v>
      </c>
      <c r="F19" s="14">
        <v>1</v>
      </c>
      <c r="G19" s="14">
        <f t="shared" si="1"/>
        <v>25</v>
      </c>
      <c r="H19" s="40">
        <v>50</v>
      </c>
      <c r="I19" s="53" t="s">
        <v>53</v>
      </c>
      <c r="J19" s="6"/>
      <c r="K19" s="6">
        <f t="shared" si="2"/>
        <v>-7</v>
      </c>
    </row>
    <row r="20" spans="1:11" ht="26.25" customHeight="1" x14ac:dyDescent="0.25">
      <c r="A20" s="11">
        <v>16</v>
      </c>
      <c r="B20" s="1" t="s">
        <v>17</v>
      </c>
      <c r="C20" s="14">
        <v>8</v>
      </c>
      <c r="D20" s="14">
        <v>2</v>
      </c>
      <c r="E20" s="15">
        <f t="shared" si="0"/>
        <v>25</v>
      </c>
      <c r="F20" s="14">
        <v>0</v>
      </c>
      <c r="G20" s="14">
        <f t="shared" si="1"/>
        <v>0</v>
      </c>
      <c r="H20" s="40">
        <v>66</v>
      </c>
      <c r="I20" s="40">
        <v>43</v>
      </c>
      <c r="J20" s="6">
        <f t="shared" ref="J20:J23" si="3">H20-I20</f>
        <v>23</v>
      </c>
      <c r="K20" s="6">
        <f t="shared" si="2"/>
        <v>9</v>
      </c>
    </row>
    <row r="21" spans="1:11" ht="26.25" customHeight="1" x14ac:dyDescent="0.25">
      <c r="A21" s="11">
        <v>17</v>
      </c>
      <c r="B21" s="1" t="s">
        <v>18</v>
      </c>
      <c r="C21" s="14">
        <v>3</v>
      </c>
      <c r="D21" s="14">
        <v>0</v>
      </c>
      <c r="E21" s="15">
        <f t="shared" si="0"/>
        <v>0</v>
      </c>
      <c r="F21" s="14">
        <v>0</v>
      </c>
      <c r="G21" s="15">
        <f t="shared" si="1"/>
        <v>0</v>
      </c>
      <c r="H21" s="40">
        <v>48</v>
      </c>
      <c r="I21" s="40">
        <v>55</v>
      </c>
      <c r="J21" s="6">
        <f t="shared" si="3"/>
        <v>-7</v>
      </c>
      <c r="K21" s="6">
        <f t="shared" si="2"/>
        <v>-9</v>
      </c>
    </row>
    <row r="22" spans="1:11" ht="26.25" customHeight="1" x14ac:dyDescent="0.25">
      <c r="A22" s="11"/>
      <c r="B22" s="2" t="s">
        <v>19</v>
      </c>
      <c r="C22" s="16">
        <f>SUM(C18:C21)</f>
        <v>18</v>
      </c>
      <c r="D22" s="16">
        <f>SUM(D18:D21)</f>
        <v>4</v>
      </c>
      <c r="E22" s="17">
        <f t="shared" si="0"/>
        <v>22.222222222222221</v>
      </c>
      <c r="F22" s="16">
        <f>SUM(F18:F21)</f>
        <v>2</v>
      </c>
      <c r="G22" s="17">
        <f t="shared" si="1"/>
        <v>11.111111111111111</v>
      </c>
      <c r="H22" s="16">
        <v>59</v>
      </c>
      <c r="I22" s="16">
        <v>53</v>
      </c>
      <c r="J22" s="5">
        <f t="shared" si="3"/>
        <v>6</v>
      </c>
      <c r="K22" s="5">
        <f t="shared" si="2"/>
        <v>2</v>
      </c>
    </row>
    <row r="23" spans="1:11" ht="26.25" customHeight="1" x14ac:dyDescent="0.25">
      <c r="A23" s="11"/>
      <c r="B23" s="3" t="s">
        <v>20</v>
      </c>
      <c r="C23" s="20">
        <f>C8+C17+C22</f>
        <v>27</v>
      </c>
      <c r="D23" s="20">
        <f>D8+D17+D22</f>
        <v>5</v>
      </c>
      <c r="E23" s="21">
        <f t="shared" si="0"/>
        <v>18.518518518518519</v>
      </c>
      <c r="F23" s="20">
        <f t="shared" ref="F23" si="4">F8+F17+F22</f>
        <v>4</v>
      </c>
      <c r="G23" s="21">
        <f t="shared" si="1"/>
        <v>14.814814814814815</v>
      </c>
      <c r="H23" s="42">
        <v>57</v>
      </c>
      <c r="I23" s="42">
        <v>56</v>
      </c>
      <c r="J23" s="7">
        <f t="shared" si="3"/>
        <v>1</v>
      </c>
      <c r="K23" s="7">
        <f>I23-56</f>
        <v>0</v>
      </c>
    </row>
  </sheetData>
  <mergeCells count="1">
    <mergeCell ref="A1:I1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4" zoomScaleNormal="100" workbookViewId="0">
      <selection activeCell="G27" sqref="G27"/>
    </sheetView>
  </sheetViews>
  <sheetFormatPr defaultRowHeight="15" x14ac:dyDescent="0.25"/>
  <cols>
    <col min="1" max="1" width="7.28515625" customWidth="1"/>
    <col min="2" max="2" width="52.140625" customWidth="1"/>
    <col min="3" max="3" width="10.7109375" customWidth="1"/>
    <col min="10" max="10" width="9.85546875" customWidth="1"/>
    <col min="11" max="11" width="10.42578125" customWidth="1"/>
    <col min="13" max="13" width="2.85546875" customWidth="1"/>
    <col min="14" max="14" width="28.42578125" customWidth="1"/>
  </cols>
  <sheetData>
    <row r="1" spans="1:11" ht="49.5" customHeight="1" x14ac:dyDescent="0.25">
      <c r="A1" s="69" t="s">
        <v>71</v>
      </c>
      <c r="B1" s="70"/>
      <c r="C1" s="70"/>
      <c r="D1" s="70"/>
      <c r="E1" s="70"/>
      <c r="F1" s="70"/>
      <c r="G1" s="70"/>
      <c r="H1" s="70"/>
      <c r="I1" s="70"/>
      <c r="J1" s="71" t="s">
        <v>29</v>
      </c>
      <c r="K1" s="72"/>
    </row>
    <row r="2" spans="1:11" ht="115.5" x14ac:dyDescent="0.25">
      <c r="A2" s="58" t="s">
        <v>78</v>
      </c>
      <c r="B2" s="55" t="s">
        <v>22</v>
      </c>
      <c r="C2" s="56" t="s">
        <v>26</v>
      </c>
      <c r="D2" s="56" t="s">
        <v>24</v>
      </c>
      <c r="E2" s="56" t="s">
        <v>25</v>
      </c>
      <c r="F2" s="56" t="s">
        <v>23</v>
      </c>
      <c r="G2" s="57" t="s">
        <v>34</v>
      </c>
      <c r="H2" s="56" t="s">
        <v>72</v>
      </c>
      <c r="I2" s="56" t="s">
        <v>44</v>
      </c>
      <c r="J2" s="57" t="s">
        <v>52</v>
      </c>
      <c r="K2" s="57" t="s">
        <v>30</v>
      </c>
    </row>
    <row r="3" spans="1:11" ht="24" x14ac:dyDescent="0.25">
      <c r="A3" s="11">
        <v>1</v>
      </c>
      <c r="B3" s="1" t="s">
        <v>0</v>
      </c>
      <c r="C3" s="53" t="s">
        <v>53</v>
      </c>
      <c r="D3" s="11"/>
      <c r="E3" s="34"/>
      <c r="F3" s="11"/>
      <c r="G3" s="11"/>
      <c r="H3" s="11"/>
      <c r="I3" s="11"/>
      <c r="J3" s="11"/>
      <c r="K3" s="6"/>
    </row>
    <row r="4" spans="1:11" x14ac:dyDescent="0.25">
      <c r="A4" s="11">
        <v>2</v>
      </c>
      <c r="B4" s="1" t="s">
        <v>1</v>
      </c>
      <c r="C4" s="11">
        <v>10</v>
      </c>
      <c r="D4" s="11">
        <v>0</v>
      </c>
      <c r="E4" s="34">
        <v>0</v>
      </c>
      <c r="F4" s="11">
        <v>0</v>
      </c>
      <c r="G4" s="11">
        <v>0</v>
      </c>
      <c r="H4" s="41">
        <v>57</v>
      </c>
      <c r="I4" s="41">
        <v>61</v>
      </c>
      <c r="J4" s="11">
        <f>H4-I4</f>
        <v>-4</v>
      </c>
      <c r="K4" s="11">
        <f>H4-56</f>
        <v>1</v>
      </c>
    </row>
    <row r="5" spans="1:11" ht="36" x14ac:dyDescent="0.25">
      <c r="A5" s="11">
        <v>3</v>
      </c>
      <c r="B5" s="1" t="s">
        <v>2</v>
      </c>
      <c r="C5" s="11">
        <v>1</v>
      </c>
      <c r="D5" s="11">
        <v>0</v>
      </c>
      <c r="E5" s="34">
        <v>0</v>
      </c>
      <c r="F5" s="11">
        <v>0</v>
      </c>
      <c r="G5" s="11">
        <v>0</v>
      </c>
      <c r="H5" s="41">
        <v>52</v>
      </c>
      <c r="I5" s="53" t="s">
        <v>53</v>
      </c>
      <c r="J5" s="11"/>
      <c r="K5" s="11">
        <f t="shared" ref="K5:K12" si="0">H5-56</f>
        <v>-4</v>
      </c>
    </row>
    <row r="6" spans="1:11" ht="36" x14ac:dyDescent="0.25">
      <c r="A6" s="11">
        <v>4</v>
      </c>
      <c r="B6" s="1" t="s">
        <v>3</v>
      </c>
      <c r="C6" s="11">
        <v>1</v>
      </c>
      <c r="D6" s="11">
        <v>0</v>
      </c>
      <c r="E6" s="34">
        <v>0</v>
      </c>
      <c r="F6" s="11">
        <v>0</v>
      </c>
      <c r="G6" s="11">
        <v>0</v>
      </c>
      <c r="H6" s="41">
        <v>78</v>
      </c>
      <c r="I6" s="53" t="s">
        <v>53</v>
      </c>
      <c r="J6" s="11"/>
      <c r="K6" s="11">
        <f t="shared" si="0"/>
        <v>22</v>
      </c>
    </row>
    <row r="7" spans="1:11" ht="36" x14ac:dyDescent="0.25">
      <c r="A7" s="11">
        <v>5</v>
      </c>
      <c r="B7" s="1" t="s">
        <v>4</v>
      </c>
      <c r="C7" s="11">
        <v>1</v>
      </c>
      <c r="D7" s="11">
        <v>0</v>
      </c>
      <c r="E7" s="34">
        <v>0</v>
      </c>
      <c r="F7" s="11">
        <v>0</v>
      </c>
      <c r="G7" s="11">
        <v>0</v>
      </c>
      <c r="H7" s="41">
        <v>34</v>
      </c>
      <c r="I7" s="53" t="s">
        <v>53</v>
      </c>
      <c r="J7" s="11"/>
      <c r="K7" s="11">
        <f t="shared" si="0"/>
        <v>-22</v>
      </c>
    </row>
    <row r="8" spans="1:11" x14ac:dyDescent="0.25">
      <c r="A8" s="11"/>
      <c r="B8" s="2" t="s">
        <v>5</v>
      </c>
      <c r="C8" s="35">
        <f>SUM(C4:C7)</f>
        <v>13</v>
      </c>
      <c r="D8" s="35">
        <f>SUM(D3:D7)</f>
        <v>0</v>
      </c>
      <c r="E8" s="36">
        <f t="shared" ref="E8:E23" si="1">D8*100/C8</f>
        <v>0</v>
      </c>
      <c r="F8" s="35">
        <f>SUM(F3:F7)</f>
        <v>0</v>
      </c>
      <c r="G8" s="35"/>
      <c r="H8" s="35">
        <v>57</v>
      </c>
      <c r="I8" s="35">
        <v>61</v>
      </c>
      <c r="J8" s="35">
        <f>H8-I8</f>
        <v>-4</v>
      </c>
      <c r="K8" s="35">
        <f t="shared" si="0"/>
        <v>1</v>
      </c>
    </row>
    <row r="9" spans="1:11" ht="36" x14ac:dyDescent="0.25">
      <c r="A9" s="11">
        <v>6</v>
      </c>
      <c r="B9" s="1" t="s">
        <v>6</v>
      </c>
      <c r="C9" s="11">
        <v>2</v>
      </c>
      <c r="D9" s="11">
        <v>0</v>
      </c>
      <c r="E9" s="34">
        <v>0</v>
      </c>
      <c r="F9" s="11">
        <v>0</v>
      </c>
      <c r="G9" s="11">
        <v>0</v>
      </c>
      <c r="H9" s="11">
        <v>58</v>
      </c>
      <c r="I9" s="53" t="s">
        <v>53</v>
      </c>
      <c r="J9" s="11"/>
      <c r="K9" s="11">
        <f t="shared" si="0"/>
        <v>2</v>
      </c>
    </row>
    <row r="10" spans="1:11" x14ac:dyDescent="0.25">
      <c r="A10" s="11">
        <v>7</v>
      </c>
      <c r="B10" s="1" t="s">
        <v>7</v>
      </c>
      <c r="C10" s="11">
        <v>1</v>
      </c>
      <c r="D10" s="11">
        <v>0</v>
      </c>
      <c r="E10" s="34">
        <v>0</v>
      </c>
      <c r="F10" s="11">
        <v>0</v>
      </c>
      <c r="G10" s="11">
        <v>0</v>
      </c>
      <c r="H10" s="11">
        <v>52</v>
      </c>
      <c r="I10" s="41">
        <v>76</v>
      </c>
      <c r="J10" s="11">
        <f>H10-I10</f>
        <v>-24</v>
      </c>
      <c r="K10" s="11">
        <f t="shared" si="0"/>
        <v>-4</v>
      </c>
    </row>
    <row r="11" spans="1:11" x14ac:dyDescent="0.25">
      <c r="A11" s="11">
        <v>8</v>
      </c>
      <c r="B11" s="1" t="s">
        <v>8</v>
      </c>
      <c r="C11" s="11">
        <v>8</v>
      </c>
      <c r="D11" s="11">
        <v>0</v>
      </c>
      <c r="E11" s="34">
        <v>0</v>
      </c>
      <c r="F11" s="11">
        <v>0</v>
      </c>
      <c r="G11" s="11">
        <v>0</v>
      </c>
      <c r="H11" s="11">
        <v>56</v>
      </c>
      <c r="I11" s="41">
        <v>67</v>
      </c>
      <c r="J11" s="11">
        <f>H11-I11</f>
        <v>-11</v>
      </c>
      <c r="K11" s="11">
        <f t="shared" si="0"/>
        <v>0</v>
      </c>
    </row>
    <row r="12" spans="1:11" x14ac:dyDescent="0.25">
      <c r="A12" s="11">
        <v>9</v>
      </c>
      <c r="B12" s="1" t="s">
        <v>9</v>
      </c>
      <c r="C12" s="11">
        <v>15</v>
      </c>
      <c r="D12" s="11">
        <v>0</v>
      </c>
      <c r="E12" s="34">
        <v>0</v>
      </c>
      <c r="F12" s="11">
        <v>0</v>
      </c>
      <c r="G12" s="13">
        <f>F12*100/C12</f>
        <v>0</v>
      </c>
      <c r="H12" s="11">
        <v>47</v>
      </c>
      <c r="I12" s="11">
        <v>47</v>
      </c>
      <c r="J12" s="11">
        <f>H12-I12</f>
        <v>0</v>
      </c>
      <c r="K12" s="11">
        <f t="shared" si="0"/>
        <v>-9</v>
      </c>
    </row>
    <row r="13" spans="1:11" x14ac:dyDescent="0.25">
      <c r="A13" s="11">
        <v>10</v>
      </c>
      <c r="B13" s="1" t="s">
        <v>10</v>
      </c>
      <c r="C13" s="11" t="s">
        <v>31</v>
      </c>
      <c r="D13" s="11"/>
      <c r="E13" s="34"/>
      <c r="F13" s="11"/>
      <c r="G13" s="11"/>
      <c r="H13" s="11"/>
      <c r="I13" s="11"/>
      <c r="J13" s="11"/>
      <c r="K13" s="11"/>
    </row>
    <row r="14" spans="1:11" x14ac:dyDescent="0.25">
      <c r="A14" s="11">
        <v>11</v>
      </c>
      <c r="B14" s="1" t="s">
        <v>11</v>
      </c>
      <c r="C14" s="11">
        <v>10</v>
      </c>
      <c r="D14" s="11">
        <v>0</v>
      </c>
      <c r="E14" s="34">
        <v>0</v>
      </c>
      <c r="F14" s="11">
        <v>1</v>
      </c>
      <c r="G14" s="13">
        <f>F14*100/C14</f>
        <v>10</v>
      </c>
      <c r="H14" s="41">
        <v>51</v>
      </c>
      <c r="I14" s="11">
        <v>58</v>
      </c>
      <c r="J14" s="11">
        <f t="shared" ref="J14:J23" si="2">H14-I14</f>
        <v>-7</v>
      </c>
      <c r="K14" s="11">
        <f t="shared" ref="K14:K22" si="3">H14-56</f>
        <v>-5</v>
      </c>
    </row>
    <row r="15" spans="1:11" x14ac:dyDescent="0.25">
      <c r="A15" s="11">
        <v>12</v>
      </c>
      <c r="B15" s="1" t="s">
        <v>12</v>
      </c>
      <c r="C15" s="11">
        <v>2</v>
      </c>
      <c r="D15" s="11">
        <v>0</v>
      </c>
      <c r="E15" s="34">
        <v>0</v>
      </c>
      <c r="F15" s="11">
        <v>0</v>
      </c>
      <c r="G15" s="11">
        <v>0</v>
      </c>
      <c r="H15" s="41">
        <v>31</v>
      </c>
      <c r="I15" s="11">
        <v>65</v>
      </c>
      <c r="J15" s="11">
        <f t="shared" si="2"/>
        <v>-34</v>
      </c>
      <c r="K15" s="11">
        <f t="shared" si="3"/>
        <v>-25</v>
      </c>
    </row>
    <row r="16" spans="1:11" x14ac:dyDescent="0.25">
      <c r="A16" s="11">
        <v>13</v>
      </c>
      <c r="B16" s="1" t="s">
        <v>13</v>
      </c>
      <c r="C16" s="11">
        <v>15</v>
      </c>
      <c r="D16" s="11">
        <v>0</v>
      </c>
      <c r="E16" s="34">
        <v>0</v>
      </c>
      <c r="F16" s="11">
        <v>0</v>
      </c>
      <c r="G16" s="11">
        <v>0</v>
      </c>
      <c r="H16" s="41">
        <v>48</v>
      </c>
      <c r="I16" s="11">
        <v>56</v>
      </c>
      <c r="J16" s="11">
        <f t="shared" si="2"/>
        <v>-8</v>
      </c>
      <c r="K16" s="11">
        <f t="shared" si="3"/>
        <v>-8</v>
      </c>
    </row>
    <row r="17" spans="1:17" x14ac:dyDescent="0.25">
      <c r="A17" s="11"/>
      <c r="B17" s="2" t="s">
        <v>14</v>
      </c>
      <c r="C17" s="35">
        <f>SUM(C9:C16)</f>
        <v>53</v>
      </c>
      <c r="D17" s="35">
        <f>SUM(D9:D16)</f>
        <v>0</v>
      </c>
      <c r="E17" s="36">
        <f t="shared" si="1"/>
        <v>0</v>
      </c>
      <c r="F17" s="35">
        <f>SUM(F9:F16)</f>
        <v>1</v>
      </c>
      <c r="G17" s="36">
        <f>F17*100/C17</f>
        <v>1.8867924528301887</v>
      </c>
      <c r="H17" s="35">
        <v>49</v>
      </c>
      <c r="I17" s="35">
        <v>57</v>
      </c>
      <c r="J17" s="35">
        <f t="shared" si="2"/>
        <v>-8</v>
      </c>
      <c r="K17" s="35">
        <f t="shared" si="3"/>
        <v>-7</v>
      </c>
    </row>
    <row r="18" spans="1:17" x14ac:dyDescent="0.25">
      <c r="A18" s="11">
        <v>14</v>
      </c>
      <c r="B18" s="1" t="s">
        <v>15</v>
      </c>
      <c r="C18" s="11">
        <v>19</v>
      </c>
      <c r="D18" s="11">
        <v>2</v>
      </c>
      <c r="E18" s="34">
        <f>D18*100/C18</f>
        <v>10.526315789473685</v>
      </c>
      <c r="F18" s="11">
        <v>0</v>
      </c>
      <c r="G18" s="13">
        <f>F18*100/C18</f>
        <v>0</v>
      </c>
      <c r="H18" s="11">
        <v>68</v>
      </c>
      <c r="I18" s="11">
        <v>57</v>
      </c>
      <c r="J18" s="11">
        <f t="shared" si="2"/>
        <v>11</v>
      </c>
      <c r="K18" s="11">
        <f t="shared" si="3"/>
        <v>12</v>
      </c>
    </row>
    <row r="19" spans="1:17" x14ac:dyDescent="0.25">
      <c r="A19" s="11">
        <v>15</v>
      </c>
      <c r="B19" s="1" t="s">
        <v>16</v>
      </c>
      <c r="C19" s="11">
        <v>10</v>
      </c>
      <c r="D19" s="11">
        <v>0</v>
      </c>
      <c r="E19" s="34">
        <v>0</v>
      </c>
      <c r="F19" s="11">
        <v>0</v>
      </c>
      <c r="G19" s="11">
        <v>0</v>
      </c>
      <c r="H19" s="11">
        <v>54</v>
      </c>
      <c r="I19" s="11">
        <v>60</v>
      </c>
      <c r="J19" s="11">
        <f t="shared" si="2"/>
        <v>-6</v>
      </c>
      <c r="K19" s="11">
        <f t="shared" si="3"/>
        <v>-2</v>
      </c>
    </row>
    <row r="20" spans="1:17" x14ac:dyDescent="0.25">
      <c r="A20" s="11">
        <v>16</v>
      </c>
      <c r="B20" s="1" t="s">
        <v>17</v>
      </c>
      <c r="C20" s="11">
        <v>23</v>
      </c>
      <c r="D20" s="11">
        <v>1</v>
      </c>
      <c r="E20" s="34">
        <f>D20*100/C20</f>
        <v>4.3478260869565215</v>
      </c>
      <c r="F20" s="11">
        <v>0</v>
      </c>
      <c r="G20" s="13">
        <f>F20*100/C20</f>
        <v>0</v>
      </c>
      <c r="H20" s="11">
        <v>60</v>
      </c>
      <c r="I20" s="11">
        <v>63</v>
      </c>
      <c r="J20" s="11">
        <f t="shared" si="2"/>
        <v>-3</v>
      </c>
      <c r="K20" s="11">
        <f t="shared" si="3"/>
        <v>4</v>
      </c>
    </row>
    <row r="21" spans="1:17" x14ac:dyDescent="0.25">
      <c r="A21" s="11">
        <v>17</v>
      </c>
      <c r="B21" s="1" t="s">
        <v>18</v>
      </c>
      <c r="C21" s="11">
        <v>18</v>
      </c>
      <c r="D21" s="11">
        <v>0</v>
      </c>
      <c r="E21" s="34">
        <v>0</v>
      </c>
      <c r="F21" s="11">
        <v>0</v>
      </c>
      <c r="G21" s="11">
        <v>0</v>
      </c>
      <c r="H21" s="11">
        <v>55</v>
      </c>
      <c r="I21" s="11">
        <v>59</v>
      </c>
      <c r="J21" s="11">
        <f t="shared" si="2"/>
        <v>-4</v>
      </c>
      <c r="K21" s="11">
        <f t="shared" si="3"/>
        <v>-1</v>
      </c>
    </row>
    <row r="22" spans="1:17" x14ac:dyDescent="0.25">
      <c r="A22" s="11"/>
      <c r="B22" s="2" t="s">
        <v>19</v>
      </c>
      <c r="C22" s="35">
        <f>SUM(C18:C21)</f>
        <v>70</v>
      </c>
      <c r="D22" s="35">
        <f>SUM(D18:D21)</f>
        <v>3</v>
      </c>
      <c r="E22" s="36">
        <f t="shared" si="1"/>
        <v>4.2857142857142856</v>
      </c>
      <c r="F22" s="35">
        <f>SUM(F18:F21)</f>
        <v>0</v>
      </c>
      <c r="G22" s="36">
        <f>F22*100/C22</f>
        <v>0</v>
      </c>
      <c r="H22" s="35">
        <v>60</v>
      </c>
      <c r="I22" s="35">
        <v>61</v>
      </c>
      <c r="J22" s="35">
        <f t="shared" si="2"/>
        <v>-1</v>
      </c>
      <c r="K22" s="35">
        <f t="shared" si="3"/>
        <v>4</v>
      </c>
    </row>
    <row r="23" spans="1:17" x14ac:dyDescent="0.25">
      <c r="A23" s="11"/>
      <c r="B23" s="3" t="s">
        <v>20</v>
      </c>
      <c r="C23" s="38">
        <f>C8+C17+C22</f>
        <v>136</v>
      </c>
      <c r="D23" s="38">
        <f>D8+D17+D22</f>
        <v>3</v>
      </c>
      <c r="E23" s="47">
        <f t="shared" si="1"/>
        <v>2.2058823529411766</v>
      </c>
      <c r="F23" s="38">
        <f t="shared" ref="F23" si="4">F8+F17+F22</f>
        <v>1</v>
      </c>
      <c r="G23" s="47">
        <f>F23*100/C23</f>
        <v>0.73529411764705888</v>
      </c>
      <c r="H23" s="54">
        <v>56</v>
      </c>
      <c r="I23" s="54">
        <v>59</v>
      </c>
      <c r="J23" s="54">
        <f t="shared" si="2"/>
        <v>-3</v>
      </c>
      <c r="K23" s="54"/>
    </row>
    <row r="26" spans="1:17" x14ac:dyDescent="0.25">
      <c r="B26" s="33"/>
    </row>
    <row r="30" spans="1:17" s="22" customFormat="1" x14ac:dyDescent="0.25">
      <c r="C30" s="68"/>
      <c r="D30" s="68"/>
      <c r="E30" s="68"/>
      <c r="F30" s="68"/>
      <c r="G30" s="46"/>
      <c r="H30" s="37"/>
    </row>
    <row r="31" spans="1:17" s="22" customFormat="1" x14ac:dyDescent="0.25">
      <c r="C31" s="23"/>
      <c r="D31" s="23"/>
      <c r="E31" s="23"/>
      <c r="F31" s="23"/>
      <c r="G31" s="23"/>
      <c r="H31" s="23"/>
      <c r="O31" s="23"/>
      <c r="P31" s="23"/>
      <c r="Q31" s="23"/>
    </row>
    <row r="32" spans="1:17" s="22" customFormat="1" x14ac:dyDescent="0.25">
      <c r="B32" s="24"/>
      <c r="E32" s="25"/>
      <c r="N32" s="24"/>
    </row>
    <row r="33" spans="2:14" s="22" customFormat="1" x14ac:dyDescent="0.25">
      <c r="B33" s="24"/>
      <c r="E33" s="25"/>
      <c r="N33" s="24"/>
    </row>
    <row r="34" spans="2:14" s="22" customFormat="1" x14ac:dyDescent="0.25">
      <c r="B34" s="24"/>
      <c r="E34" s="25"/>
      <c r="N34" s="24"/>
    </row>
    <row r="35" spans="2:14" s="22" customFormat="1" x14ac:dyDescent="0.25">
      <c r="B35" s="24"/>
      <c r="E35" s="25"/>
      <c r="N35" s="24"/>
    </row>
    <row r="36" spans="2:14" s="22" customFormat="1" x14ac:dyDescent="0.25">
      <c r="B36" s="24"/>
      <c r="E36" s="25"/>
      <c r="N36" s="24"/>
    </row>
    <row r="37" spans="2:14" s="22" customFormat="1" x14ac:dyDescent="0.25">
      <c r="B37" s="24"/>
      <c r="E37" s="25"/>
      <c r="N37" s="24"/>
    </row>
    <row r="38" spans="2:14" s="22" customFormat="1" x14ac:dyDescent="0.25">
      <c r="B38" s="24"/>
      <c r="E38" s="25"/>
      <c r="N38" s="24"/>
    </row>
    <row r="39" spans="2:14" s="22" customFormat="1" x14ac:dyDescent="0.25">
      <c r="B39" s="24"/>
      <c r="E39" s="25"/>
      <c r="N39" s="24"/>
    </row>
    <row r="40" spans="2:14" s="22" customFormat="1" x14ac:dyDescent="0.25">
      <c r="B40" s="24"/>
      <c r="E40" s="25"/>
      <c r="N40" s="24"/>
    </row>
    <row r="41" spans="2:14" s="22" customFormat="1" x14ac:dyDescent="0.25">
      <c r="B41" s="24"/>
      <c r="E41" s="25"/>
      <c r="N41" s="24"/>
    </row>
    <row r="42" spans="2:14" s="22" customFormat="1" x14ac:dyDescent="0.25">
      <c r="B42" s="24"/>
      <c r="E42" s="25"/>
      <c r="N42" s="24"/>
    </row>
    <row r="43" spans="2:14" s="22" customFormat="1" x14ac:dyDescent="0.25">
      <c r="B43" s="24"/>
      <c r="E43" s="25"/>
      <c r="N43" s="24"/>
    </row>
    <row r="44" spans="2:14" s="22" customFormat="1" x14ac:dyDescent="0.25">
      <c r="B44" s="24"/>
      <c r="E44" s="25"/>
      <c r="N44" s="24"/>
    </row>
    <row r="45" spans="2:14" s="22" customFormat="1" x14ac:dyDescent="0.25">
      <c r="B45" s="24"/>
      <c r="E45" s="25"/>
      <c r="N45" s="24"/>
    </row>
    <row r="46" spans="2:14" s="22" customFormat="1" x14ac:dyDescent="0.25">
      <c r="B46" s="24"/>
      <c r="E46" s="25"/>
      <c r="N46" s="24"/>
    </row>
    <row r="47" spans="2:14" s="22" customFormat="1" x14ac:dyDescent="0.25">
      <c r="B47" s="24"/>
      <c r="E47" s="25"/>
      <c r="N47" s="24"/>
    </row>
    <row r="48" spans="2:14" s="22" customFormat="1" x14ac:dyDescent="0.25">
      <c r="B48" s="24"/>
      <c r="E48" s="25"/>
      <c r="N48" s="24"/>
    </row>
    <row r="49" spans="14:18" s="22" customFormat="1" x14ac:dyDescent="0.25">
      <c r="N49" s="24"/>
    </row>
    <row r="50" spans="14:18" s="22" customFormat="1" x14ac:dyDescent="0.25"/>
    <row r="51" spans="14:18" s="22" customFormat="1" x14ac:dyDescent="0.25"/>
    <row r="52" spans="14:18" s="22" customFormat="1" x14ac:dyDescent="0.25"/>
    <row r="53" spans="14:18" s="22" customFormat="1" x14ac:dyDescent="0.25"/>
    <row r="54" spans="14:18" s="22" customFormat="1" x14ac:dyDescent="0.25"/>
    <row r="55" spans="14:18" s="22" customFormat="1" x14ac:dyDescent="0.25"/>
    <row r="56" spans="14:18" s="22" customFormat="1" x14ac:dyDescent="0.25"/>
    <row r="57" spans="14:18" s="22" customFormat="1" x14ac:dyDescent="0.25">
      <c r="O57" s="23"/>
      <c r="P57" s="23"/>
      <c r="Q57" s="23"/>
      <c r="R57" s="23"/>
    </row>
    <row r="58" spans="14:18" s="22" customFormat="1" x14ac:dyDescent="0.25">
      <c r="N58" s="24"/>
    </row>
    <row r="59" spans="14:18" s="22" customFormat="1" x14ac:dyDescent="0.25">
      <c r="N59" s="24"/>
    </row>
    <row r="60" spans="14:18" s="22" customFormat="1" x14ac:dyDescent="0.25">
      <c r="N60" s="24"/>
    </row>
    <row r="61" spans="14:18" s="22" customFormat="1" x14ac:dyDescent="0.25">
      <c r="N61" s="24"/>
    </row>
    <row r="62" spans="14:18" s="22" customFormat="1" x14ac:dyDescent="0.25">
      <c r="N62" s="24"/>
    </row>
    <row r="63" spans="14:18" s="22" customFormat="1" x14ac:dyDescent="0.25">
      <c r="N63" s="24"/>
    </row>
    <row r="64" spans="14:18" s="22" customFormat="1" x14ac:dyDescent="0.25">
      <c r="N64" s="24"/>
    </row>
    <row r="65" spans="14:14" s="22" customFormat="1" x14ac:dyDescent="0.25">
      <c r="N65" s="24"/>
    </row>
    <row r="66" spans="14:14" s="22" customFormat="1" x14ac:dyDescent="0.25">
      <c r="N66" s="24"/>
    </row>
    <row r="67" spans="14:14" s="22" customFormat="1" x14ac:dyDescent="0.25">
      <c r="N67" s="24"/>
    </row>
    <row r="68" spans="14:14" s="22" customFormat="1" x14ac:dyDescent="0.25">
      <c r="N68" s="24"/>
    </row>
    <row r="69" spans="14:14" s="22" customFormat="1" x14ac:dyDescent="0.25">
      <c r="N69" s="24"/>
    </row>
    <row r="70" spans="14:14" s="22" customFormat="1" x14ac:dyDescent="0.25">
      <c r="N70" s="24"/>
    </row>
    <row r="71" spans="14:14" s="22" customFormat="1" x14ac:dyDescent="0.25">
      <c r="N71" s="24"/>
    </row>
    <row r="72" spans="14:14" s="22" customFormat="1" x14ac:dyDescent="0.25">
      <c r="N72" s="24"/>
    </row>
    <row r="73" spans="14:14" s="22" customFormat="1" x14ac:dyDescent="0.25">
      <c r="N73" s="24"/>
    </row>
    <row r="74" spans="14:14" s="22" customFormat="1" x14ac:dyDescent="0.25">
      <c r="N74" s="24"/>
    </row>
    <row r="75" spans="14:14" s="22" customFormat="1" x14ac:dyDescent="0.25">
      <c r="N75" s="24"/>
    </row>
  </sheetData>
  <mergeCells count="3">
    <mergeCell ref="C30:F30"/>
    <mergeCell ref="A1:I1"/>
    <mergeCell ref="J1:K1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Normal="100" workbookViewId="0">
      <selection activeCell="H5" sqref="H5"/>
    </sheetView>
  </sheetViews>
  <sheetFormatPr defaultRowHeight="15" x14ac:dyDescent="0.25"/>
  <cols>
    <col min="1" max="1" width="7" customWidth="1"/>
    <col min="2" max="2" width="52.140625" customWidth="1"/>
    <col min="3" max="3" width="10.7109375" customWidth="1"/>
    <col min="9" max="9" width="15.42578125" customWidth="1"/>
    <col min="11" max="11" width="2.85546875" customWidth="1"/>
    <col min="12" max="12" width="28.42578125" customWidth="1"/>
  </cols>
  <sheetData>
    <row r="1" spans="1:9" ht="55.5" customHeight="1" x14ac:dyDescent="0.25">
      <c r="A1" s="73" t="s">
        <v>73</v>
      </c>
      <c r="B1" s="74"/>
      <c r="C1" s="74"/>
      <c r="D1" s="74"/>
      <c r="E1" s="74"/>
      <c r="F1" s="74"/>
      <c r="G1" s="74"/>
      <c r="H1" s="74"/>
      <c r="I1" s="74"/>
    </row>
    <row r="2" spans="1:9" ht="89.25" x14ac:dyDescent="0.25">
      <c r="A2" s="52" t="s">
        <v>78</v>
      </c>
      <c r="B2" s="11" t="s">
        <v>22</v>
      </c>
      <c r="C2" s="30" t="s">
        <v>26</v>
      </c>
      <c r="D2" s="30" t="s">
        <v>45</v>
      </c>
      <c r="E2" s="30" t="s">
        <v>46</v>
      </c>
      <c r="F2" s="30" t="s">
        <v>47</v>
      </c>
      <c r="G2" s="30" t="s">
        <v>48</v>
      </c>
      <c r="H2" s="30" t="s">
        <v>54</v>
      </c>
      <c r="I2" s="4" t="s">
        <v>30</v>
      </c>
    </row>
    <row r="3" spans="1:9" x14ac:dyDescent="0.25">
      <c r="A3" s="11">
        <v>1</v>
      </c>
      <c r="B3" s="1" t="s">
        <v>0</v>
      </c>
      <c r="C3" s="11">
        <v>2</v>
      </c>
      <c r="D3" s="11">
        <v>2</v>
      </c>
      <c r="E3" s="34">
        <f>D3*100/C3</f>
        <v>100</v>
      </c>
      <c r="F3" s="11">
        <v>0</v>
      </c>
      <c r="G3" s="11">
        <v>0</v>
      </c>
      <c r="H3" s="11">
        <v>5</v>
      </c>
      <c r="I3" s="11">
        <f>H3-4</f>
        <v>1</v>
      </c>
    </row>
    <row r="4" spans="1:9" x14ac:dyDescent="0.25">
      <c r="A4" s="11">
        <v>2</v>
      </c>
      <c r="B4" s="1" t="s">
        <v>1</v>
      </c>
      <c r="C4" s="11">
        <v>6</v>
      </c>
      <c r="D4" s="11">
        <v>3</v>
      </c>
      <c r="E4" s="34">
        <f>D4*100/C4</f>
        <v>50</v>
      </c>
      <c r="F4" s="11">
        <v>0</v>
      </c>
      <c r="G4" s="11">
        <v>0</v>
      </c>
      <c r="H4" s="11">
        <v>4</v>
      </c>
      <c r="I4" s="11">
        <f>H4-4</f>
        <v>0</v>
      </c>
    </row>
    <row r="5" spans="1:9" x14ac:dyDescent="0.25">
      <c r="A5" s="11">
        <v>3</v>
      </c>
      <c r="B5" s="1" t="s">
        <v>2</v>
      </c>
      <c r="C5" s="11">
        <v>1</v>
      </c>
      <c r="D5" s="11">
        <v>0</v>
      </c>
      <c r="E5" s="34">
        <v>0</v>
      </c>
      <c r="F5" s="11">
        <v>0</v>
      </c>
      <c r="G5" s="11">
        <v>0</v>
      </c>
      <c r="H5" s="11">
        <v>4</v>
      </c>
      <c r="I5" s="11">
        <f>H5-4</f>
        <v>0</v>
      </c>
    </row>
    <row r="6" spans="1:9" x14ac:dyDescent="0.25">
      <c r="A6" s="11">
        <v>4</v>
      </c>
      <c r="B6" s="1" t="s">
        <v>3</v>
      </c>
      <c r="C6" s="11">
        <v>3</v>
      </c>
      <c r="D6" s="11">
        <v>0</v>
      </c>
      <c r="E6" s="34">
        <v>0</v>
      </c>
      <c r="F6" s="11">
        <v>0</v>
      </c>
      <c r="G6" s="11">
        <v>0</v>
      </c>
      <c r="H6" s="11">
        <v>3</v>
      </c>
      <c r="I6" s="11">
        <f t="shared" ref="I6:I7" si="0">H6-4</f>
        <v>-1</v>
      </c>
    </row>
    <row r="7" spans="1:9" x14ac:dyDescent="0.25">
      <c r="A7" s="11">
        <v>5</v>
      </c>
      <c r="B7" s="1" t="s">
        <v>4</v>
      </c>
      <c r="C7" s="11">
        <v>1</v>
      </c>
      <c r="D7" s="11">
        <v>0</v>
      </c>
      <c r="E7" s="34">
        <v>0</v>
      </c>
      <c r="F7" s="11">
        <v>0</v>
      </c>
      <c r="G7" s="34">
        <f>F7*100/C7</f>
        <v>0</v>
      </c>
      <c r="H7" s="11">
        <v>3</v>
      </c>
      <c r="I7" s="11">
        <f t="shared" si="0"/>
        <v>-1</v>
      </c>
    </row>
    <row r="8" spans="1:9" x14ac:dyDescent="0.25">
      <c r="A8" s="11"/>
      <c r="B8" s="2" t="s">
        <v>5</v>
      </c>
      <c r="C8" s="35">
        <f>SUM(C3:C7)</f>
        <v>13</v>
      </c>
      <c r="D8" s="35">
        <f>SUM(D3:D7)</f>
        <v>5</v>
      </c>
      <c r="E8" s="36">
        <f t="shared" ref="E8" si="1">D8*100/C8</f>
        <v>38.46153846153846</v>
      </c>
      <c r="F8" s="35">
        <f>SUM(F3:F7)</f>
        <v>0</v>
      </c>
      <c r="G8" s="36">
        <f>F8*100/C8</f>
        <v>0</v>
      </c>
      <c r="H8" s="35">
        <v>4</v>
      </c>
      <c r="I8" s="35">
        <f>H8-4</f>
        <v>0</v>
      </c>
    </row>
    <row r="9" spans="1:9" ht="24" x14ac:dyDescent="0.25">
      <c r="A9" s="11">
        <v>6</v>
      </c>
      <c r="B9" s="1" t="s">
        <v>6</v>
      </c>
      <c r="C9" s="53" t="s">
        <v>53</v>
      </c>
      <c r="D9" s="11"/>
      <c r="E9" s="34"/>
      <c r="F9" s="11"/>
      <c r="G9" s="11"/>
      <c r="H9" s="11"/>
      <c r="I9" s="53" t="s">
        <v>53</v>
      </c>
    </row>
    <row r="10" spans="1:9" ht="24" x14ac:dyDescent="0.25">
      <c r="A10" s="11">
        <v>7</v>
      </c>
      <c r="B10" s="1" t="s">
        <v>7</v>
      </c>
      <c r="C10" s="53" t="s">
        <v>53</v>
      </c>
      <c r="D10" s="11"/>
      <c r="E10" s="34"/>
      <c r="F10" s="11"/>
      <c r="G10" s="11"/>
      <c r="H10" s="11"/>
      <c r="I10" s="53" t="s">
        <v>53</v>
      </c>
    </row>
    <row r="11" spans="1:9" x14ac:dyDescent="0.25">
      <c r="A11" s="11">
        <v>8</v>
      </c>
      <c r="B11" s="1" t="s">
        <v>8</v>
      </c>
      <c r="C11" s="11">
        <v>16</v>
      </c>
      <c r="D11" s="11">
        <v>7</v>
      </c>
      <c r="E11" s="34">
        <f>D11*100/C11</f>
        <v>43.75</v>
      </c>
      <c r="F11" s="11">
        <v>1</v>
      </c>
      <c r="G11" s="13">
        <f>F11*100/C11</f>
        <v>6.25</v>
      </c>
      <c r="H11" s="11">
        <v>4</v>
      </c>
      <c r="I11" s="11">
        <f t="shared" ref="I11:I12" si="2">H11-4</f>
        <v>0</v>
      </c>
    </row>
    <row r="12" spans="1:9" x14ac:dyDescent="0.25">
      <c r="A12" s="11">
        <v>9</v>
      </c>
      <c r="B12" s="1" t="s">
        <v>9</v>
      </c>
      <c r="C12" s="11">
        <v>10</v>
      </c>
      <c r="D12" s="11">
        <v>1</v>
      </c>
      <c r="E12" s="34">
        <f>D12*100/C12</f>
        <v>10</v>
      </c>
      <c r="F12" s="11">
        <v>1</v>
      </c>
      <c r="G12" s="13">
        <f>F12*100/C12</f>
        <v>10</v>
      </c>
      <c r="H12" s="13">
        <v>4</v>
      </c>
      <c r="I12" s="11">
        <f t="shared" si="2"/>
        <v>0</v>
      </c>
    </row>
    <row r="13" spans="1:9" ht="24" x14ac:dyDescent="0.25">
      <c r="A13" s="11">
        <v>10</v>
      </c>
      <c r="B13" s="1" t="s">
        <v>10</v>
      </c>
      <c r="C13" s="53" t="s">
        <v>53</v>
      </c>
      <c r="D13" s="11"/>
      <c r="E13" s="34"/>
      <c r="F13" s="11"/>
      <c r="G13" s="11"/>
      <c r="H13" s="11"/>
      <c r="I13" s="53" t="s">
        <v>53</v>
      </c>
    </row>
    <row r="14" spans="1:9" x14ac:dyDescent="0.25">
      <c r="A14" s="11">
        <v>11</v>
      </c>
      <c r="B14" s="1" t="s">
        <v>11</v>
      </c>
      <c r="C14" s="11">
        <v>12</v>
      </c>
      <c r="D14" s="11">
        <v>6</v>
      </c>
      <c r="E14" s="34">
        <f>D14*100/C14</f>
        <v>50</v>
      </c>
      <c r="F14" s="11">
        <v>0</v>
      </c>
      <c r="G14" s="11">
        <v>0</v>
      </c>
      <c r="H14" s="11">
        <v>4</v>
      </c>
      <c r="I14" s="11">
        <f t="shared" ref="I14:I22" si="3">H14-4</f>
        <v>0</v>
      </c>
    </row>
    <row r="15" spans="1:9" x14ac:dyDescent="0.25">
      <c r="A15" s="11">
        <v>12</v>
      </c>
      <c r="B15" s="1" t="s">
        <v>12</v>
      </c>
      <c r="C15" s="11">
        <v>5</v>
      </c>
      <c r="D15" s="11">
        <v>2</v>
      </c>
      <c r="E15" s="34">
        <f>D15*100/C15</f>
        <v>40</v>
      </c>
      <c r="F15" s="11">
        <v>0</v>
      </c>
      <c r="G15" s="11">
        <v>0</v>
      </c>
      <c r="H15" s="11">
        <v>4</v>
      </c>
      <c r="I15" s="11">
        <f t="shared" si="3"/>
        <v>0</v>
      </c>
    </row>
    <row r="16" spans="1:9" x14ac:dyDescent="0.25">
      <c r="A16" s="11">
        <v>13</v>
      </c>
      <c r="B16" s="1" t="s">
        <v>13</v>
      </c>
      <c r="C16" s="11">
        <v>5</v>
      </c>
      <c r="D16" s="11">
        <v>0</v>
      </c>
      <c r="E16" s="34">
        <v>0</v>
      </c>
      <c r="F16" s="11">
        <v>0</v>
      </c>
      <c r="G16" s="11">
        <v>0</v>
      </c>
      <c r="H16" s="11">
        <v>3</v>
      </c>
      <c r="I16" s="11">
        <f t="shared" si="3"/>
        <v>-1</v>
      </c>
    </row>
    <row r="17" spans="1:15" x14ac:dyDescent="0.25">
      <c r="A17" s="11"/>
      <c r="B17" s="2" t="s">
        <v>14</v>
      </c>
      <c r="C17" s="35">
        <f>SUM(C9:C16)</f>
        <v>48</v>
      </c>
      <c r="D17" s="35">
        <f>SUM(D9:D16)</f>
        <v>16</v>
      </c>
      <c r="E17" s="36">
        <f t="shared" ref="E17:E23" si="4">D17*100/C17</f>
        <v>33.333333333333336</v>
      </c>
      <c r="F17" s="35">
        <f>SUM(F9:F16)</f>
        <v>2</v>
      </c>
      <c r="G17" s="36">
        <f>F17*100/C17</f>
        <v>4.166666666666667</v>
      </c>
      <c r="H17" s="36">
        <v>4</v>
      </c>
      <c r="I17" s="35">
        <f t="shared" si="3"/>
        <v>0</v>
      </c>
    </row>
    <row r="18" spans="1:15" x14ac:dyDescent="0.25">
      <c r="A18" s="11">
        <v>14</v>
      </c>
      <c r="B18" s="1" t="s">
        <v>15</v>
      </c>
      <c r="C18" s="11">
        <v>8</v>
      </c>
      <c r="D18" s="11">
        <v>3</v>
      </c>
      <c r="E18" s="34">
        <f t="shared" si="4"/>
        <v>37.5</v>
      </c>
      <c r="F18" s="11">
        <v>0</v>
      </c>
      <c r="G18" s="13">
        <v>0</v>
      </c>
      <c r="H18" s="13">
        <v>4</v>
      </c>
      <c r="I18" s="11">
        <f t="shared" si="3"/>
        <v>0</v>
      </c>
    </row>
    <row r="19" spans="1:15" x14ac:dyDescent="0.25">
      <c r="A19" s="11">
        <v>15</v>
      </c>
      <c r="B19" s="1" t="s">
        <v>16</v>
      </c>
      <c r="C19" s="11">
        <v>11</v>
      </c>
      <c r="D19" s="11">
        <v>3</v>
      </c>
      <c r="E19" s="34">
        <f t="shared" si="4"/>
        <v>27.272727272727273</v>
      </c>
      <c r="F19" s="11">
        <v>1</v>
      </c>
      <c r="G19" s="13">
        <f>F19*100/C19</f>
        <v>9.0909090909090917</v>
      </c>
      <c r="H19" s="11">
        <v>4</v>
      </c>
      <c r="I19" s="11">
        <f t="shared" si="3"/>
        <v>0</v>
      </c>
    </row>
    <row r="20" spans="1:15" x14ac:dyDescent="0.25">
      <c r="A20" s="11">
        <v>16</v>
      </c>
      <c r="B20" s="1" t="s">
        <v>17</v>
      </c>
      <c r="C20" s="11">
        <v>21</v>
      </c>
      <c r="D20" s="11">
        <v>6</v>
      </c>
      <c r="E20" s="34">
        <f t="shared" si="4"/>
        <v>28.571428571428573</v>
      </c>
      <c r="F20" s="11">
        <v>0</v>
      </c>
      <c r="G20" s="13">
        <f>F20*100/C20</f>
        <v>0</v>
      </c>
      <c r="H20" s="13">
        <v>4</v>
      </c>
      <c r="I20" s="11">
        <f t="shared" si="3"/>
        <v>0</v>
      </c>
    </row>
    <row r="21" spans="1:15" x14ac:dyDescent="0.25">
      <c r="A21" s="11">
        <v>17</v>
      </c>
      <c r="B21" s="1" t="s">
        <v>18</v>
      </c>
      <c r="C21" s="11">
        <v>10</v>
      </c>
      <c r="D21" s="11">
        <v>1</v>
      </c>
      <c r="E21" s="34">
        <f t="shared" si="4"/>
        <v>10</v>
      </c>
      <c r="F21" s="11">
        <v>0</v>
      </c>
      <c r="G21" s="11">
        <v>0</v>
      </c>
      <c r="H21" s="11">
        <v>4</v>
      </c>
      <c r="I21" s="11">
        <f t="shared" si="3"/>
        <v>0</v>
      </c>
    </row>
    <row r="22" spans="1:15" x14ac:dyDescent="0.25">
      <c r="A22" s="11"/>
      <c r="B22" s="2" t="s">
        <v>19</v>
      </c>
      <c r="C22" s="35">
        <f>SUM(C18:C21)</f>
        <v>50</v>
      </c>
      <c r="D22" s="35">
        <f>SUM(D18:D21)</f>
        <v>13</v>
      </c>
      <c r="E22" s="36">
        <f t="shared" si="4"/>
        <v>26</v>
      </c>
      <c r="F22" s="35">
        <f>SUM(F18:F21)</f>
        <v>1</v>
      </c>
      <c r="G22" s="36">
        <f>F22*100/C22</f>
        <v>2</v>
      </c>
      <c r="H22" s="36">
        <v>4</v>
      </c>
      <c r="I22" s="35">
        <f t="shared" si="3"/>
        <v>0</v>
      </c>
    </row>
    <row r="23" spans="1:15" x14ac:dyDescent="0.25">
      <c r="A23" s="11"/>
      <c r="B23" s="3" t="s">
        <v>20</v>
      </c>
      <c r="C23" s="43">
        <f>C8+C17+C22</f>
        <v>111</v>
      </c>
      <c r="D23" s="43">
        <f>D8+D17+D22</f>
        <v>34</v>
      </c>
      <c r="E23" s="44">
        <f t="shared" si="4"/>
        <v>30.63063063063063</v>
      </c>
      <c r="F23" s="43">
        <f t="shared" ref="F23" si="5">F8+F17+F22</f>
        <v>3</v>
      </c>
      <c r="G23" s="44">
        <f>F23*100/C23</f>
        <v>2.7027027027027026</v>
      </c>
      <c r="H23" s="44">
        <v>4</v>
      </c>
      <c r="I23" s="43"/>
    </row>
    <row r="26" spans="1:15" x14ac:dyDescent="0.25">
      <c r="B26" s="33"/>
    </row>
    <row r="30" spans="1:15" s="22" customFormat="1" x14ac:dyDescent="0.25">
      <c r="C30" s="68"/>
      <c r="D30" s="68"/>
      <c r="E30" s="68"/>
      <c r="F30" s="68"/>
      <c r="G30" s="46"/>
      <c r="H30" s="49"/>
    </row>
    <row r="31" spans="1:15" s="22" customFormat="1" x14ac:dyDescent="0.25">
      <c r="C31" s="23"/>
      <c r="D31" s="23"/>
      <c r="E31" s="23"/>
      <c r="F31" s="23"/>
      <c r="G31" s="23"/>
      <c r="H31" s="23"/>
      <c r="M31" s="23"/>
      <c r="N31" s="23"/>
      <c r="O31" s="23"/>
    </row>
    <row r="32" spans="1:15" s="22" customFormat="1" x14ac:dyDescent="0.25">
      <c r="B32" s="24"/>
      <c r="E32" s="25"/>
      <c r="L32" s="24"/>
    </row>
    <row r="33" spans="2:12" s="22" customFormat="1" x14ac:dyDescent="0.25">
      <c r="B33" s="24"/>
      <c r="E33" s="25"/>
      <c r="L33" s="24"/>
    </row>
    <row r="34" spans="2:12" s="22" customFormat="1" x14ac:dyDescent="0.25">
      <c r="B34" s="24"/>
      <c r="E34" s="25"/>
      <c r="L34" s="24"/>
    </row>
    <row r="35" spans="2:12" s="22" customFormat="1" x14ac:dyDescent="0.25">
      <c r="B35" s="24"/>
      <c r="E35" s="25"/>
      <c r="L35" s="24"/>
    </row>
    <row r="36" spans="2:12" s="22" customFormat="1" x14ac:dyDescent="0.25">
      <c r="B36" s="24"/>
      <c r="E36" s="25"/>
      <c r="L36" s="24"/>
    </row>
    <row r="37" spans="2:12" s="22" customFormat="1" x14ac:dyDescent="0.25">
      <c r="B37" s="24"/>
      <c r="E37" s="25"/>
      <c r="L37" s="24"/>
    </row>
    <row r="38" spans="2:12" s="22" customFormat="1" x14ac:dyDescent="0.25">
      <c r="B38" s="24"/>
      <c r="E38" s="25"/>
      <c r="L38" s="24"/>
    </row>
    <row r="39" spans="2:12" s="22" customFormat="1" x14ac:dyDescent="0.25">
      <c r="B39" s="24"/>
      <c r="E39" s="25"/>
      <c r="L39" s="24"/>
    </row>
    <row r="40" spans="2:12" s="22" customFormat="1" x14ac:dyDescent="0.25">
      <c r="B40" s="24"/>
      <c r="E40" s="25"/>
      <c r="L40" s="24"/>
    </row>
    <row r="41" spans="2:12" s="22" customFormat="1" x14ac:dyDescent="0.25">
      <c r="B41" s="24"/>
      <c r="E41" s="25"/>
      <c r="L41" s="24"/>
    </row>
    <row r="42" spans="2:12" s="22" customFormat="1" x14ac:dyDescent="0.25">
      <c r="B42" s="24"/>
      <c r="E42" s="25"/>
      <c r="L42" s="24"/>
    </row>
    <row r="43" spans="2:12" s="22" customFormat="1" x14ac:dyDescent="0.25">
      <c r="B43" s="24"/>
      <c r="E43" s="25"/>
      <c r="L43" s="24"/>
    </row>
    <row r="44" spans="2:12" s="22" customFormat="1" x14ac:dyDescent="0.25">
      <c r="B44" s="24"/>
      <c r="E44" s="25"/>
      <c r="L44" s="24"/>
    </row>
    <row r="45" spans="2:12" s="22" customFormat="1" x14ac:dyDescent="0.25">
      <c r="B45" s="24"/>
      <c r="E45" s="25"/>
      <c r="L45" s="24"/>
    </row>
    <row r="46" spans="2:12" s="22" customFormat="1" x14ac:dyDescent="0.25">
      <c r="B46" s="24"/>
      <c r="E46" s="25"/>
      <c r="L46" s="24"/>
    </row>
    <row r="47" spans="2:12" s="22" customFormat="1" x14ac:dyDescent="0.25">
      <c r="B47" s="24"/>
      <c r="E47" s="25"/>
      <c r="L47" s="24"/>
    </row>
    <row r="48" spans="2:12" s="22" customFormat="1" x14ac:dyDescent="0.25">
      <c r="B48" s="24"/>
      <c r="E48" s="25"/>
      <c r="L48" s="24"/>
    </row>
    <row r="49" spans="12:16" s="22" customFormat="1" x14ac:dyDescent="0.25">
      <c r="L49" s="24"/>
    </row>
    <row r="50" spans="12:16" s="22" customFormat="1" x14ac:dyDescent="0.25"/>
    <row r="51" spans="12:16" s="22" customFormat="1" x14ac:dyDescent="0.25"/>
    <row r="52" spans="12:16" s="22" customFormat="1" x14ac:dyDescent="0.25"/>
    <row r="53" spans="12:16" s="22" customFormat="1" x14ac:dyDescent="0.25"/>
    <row r="54" spans="12:16" s="22" customFormat="1" x14ac:dyDescent="0.25"/>
    <row r="55" spans="12:16" s="22" customFormat="1" x14ac:dyDescent="0.25"/>
    <row r="56" spans="12:16" s="22" customFormat="1" x14ac:dyDescent="0.25"/>
    <row r="57" spans="12:16" s="22" customFormat="1" x14ac:dyDescent="0.25">
      <c r="M57" s="23"/>
      <c r="N57" s="23"/>
      <c r="O57" s="23"/>
      <c r="P57" s="23"/>
    </row>
    <row r="58" spans="12:16" s="22" customFormat="1" x14ac:dyDescent="0.25">
      <c r="L58" s="24"/>
    </row>
    <row r="59" spans="12:16" s="22" customFormat="1" x14ac:dyDescent="0.25">
      <c r="L59" s="24"/>
    </row>
    <row r="60" spans="12:16" s="22" customFormat="1" x14ac:dyDescent="0.25">
      <c r="L60" s="24"/>
    </row>
    <row r="61" spans="12:16" s="22" customFormat="1" x14ac:dyDescent="0.25">
      <c r="L61" s="24"/>
    </row>
    <row r="62" spans="12:16" s="22" customFormat="1" x14ac:dyDescent="0.25">
      <c r="L62" s="24"/>
    </row>
    <row r="63" spans="12:16" s="22" customFormat="1" x14ac:dyDescent="0.25">
      <c r="L63" s="24"/>
    </row>
    <row r="64" spans="12:16" s="22" customFormat="1" x14ac:dyDescent="0.25">
      <c r="L64" s="24"/>
    </row>
    <row r="65" spans="12:12" s="22" customFormat="1" x14ac:dyDescent="0.25">
      <c r="L65" s="24"/>
    </row>
    <row r="66" spans="12:12" s="22" customFormat="1" x14ac:dyDescent="0.25">
      <c r="L66" s="24"/>
    </row>
    <row r="67" spans="12:12" s="22" customFormat="1" x14ac:dyDescent="0.25">
      <c r="L67" s="24"/>
    </row>
    <row r="68" spans="12:12" s="22" customFormat="1" x14ac:dyDescent="0.25">
      <c r="L68" s="24"/>
    </row>
    <row r="69" spans="12:12" s="22" customFormat="1" x14ac:dyDescent="0.25">
      <c r="L69" s="24"/>
    </row>
    <row r="70" spans="12:12" s="22" customFormat="1" x14ac:dyDescent="0.25">
      <c r="L70" s="24"/>
    </row>
    <row r="71" spans="12:12" s="22" customFormat="1" x14ac:dyDescent="0.25">
      <c r="L71" s="24"/>
    </row>
    <row r="72" spans="12:12" s="22" customFormat="1" x14ac:dyDescent="0.25">
      <c r="L72" s="24"/>
    </row>
    <row r="73" spans="12:12" s="22" customFormat="1" x14ac:dyDescent="0.25">
      <c r="L73" s="24"/>
    </row>
    <row r="74" spans="12:12" s="22" customFormat="1" x14ac:dyDescent="0.25">
      <c r="L74" s="24"/>
    </row>
    <row r="75" spans="12:12" s="22" customFormat="1" x14ac:dyDescent="0.25">
      <c r="L75" s="24"/>
    </row>
  </sheetData>
  <mergeCells count="2">
    <mergeCell ref="C30:F30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zoomScaleSheetLayoutView="100" workbookViewId="0">
      <selection activeCell="C23" sqref="C23"/>
    </sheetView>
  </sheetViews>
  <sheetFormatPr defaultRowHeight="15" x14ac:dyDescent="0.25"/>
  <cols>
    <col min="1" max="1" width="9.28515625" bestFit="1" customWidth="1"/>
    <col min="2" max="2" width="49.5703125" customWidth="1"/>
    <col min="3" max="4" width="9.85546875" customWidth="1"/>
    <col min="5" max="7" width="9.28515625" bestFit="1" customWidth="1"/>
    <col min="9" max="9" width="9.28515625" bestFit="1" customWidth="1"/>
    <col min="10" max="10" width="10.5703125" bestFit="1" customWidth="1"/>
    <col min="11" max="11" width="14" customWidth="1"/>
  </cols>
  <sheetData>
    <row r="1" spans="1:11" ht="26.25" customHeight="1" x14ac:dyDescent="0.25">
      <c r="A1" s="69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6" t="s">
        <v>27</v>
      </c>
    </row>
    <row r="2" spans="1:11" ht="108.75" customHeight="1" x14ac:dyDescent="0.25">
      <c r="A2" s="52" t="s">
        <v>78</v>
      </c>
      <c r="B2" s="11" t="s">
        <v>22</v>
      </c>
      <c r="C2" s="30" t="s">
        <v>26</v>
      </c>
      <c r="D2" s="30" t="s">
        <v>24</v>
      </c>
      <c r="E2" s="30" t="s">
        <v>25</v>
      </c>
      <c r="F2" s="30" t="s">
        <v>23</v>
      </c>
      <c r="G2" s="30" t="s">
        <v>34</v>
      </c>
      <c r="H2" s="30" t="s">
        <v>55</v>
      </c>
      <c r="I2" s="30" t="s">
        <v>33</v>
      </c>
      <c r="J2" s="30" t="s">
        <v>52</v>
      </c>
      <c r="K2" s="30" t="s">
        <v>35</v>
      </c>
    </row>
    <row r="3" spans="1:11" ht="26.25" customHeight="1" x14ac:dyDescent="0.25">
      <c r="A3" s="11">
        <v>1</v>
      </c>
      <c r="B3" s="1" t="s">
        <v>0</v>
      </c>
      <c r="C3" s="6">
        <v>1</v>
      </c>
      <c r="D3" s="6">
        <v>0</v>
      </c>
      <c r="E3" s="8">
        <v>0</v>
      </c>
      <c r="F3" s="6">
        <v>0</v>
      </c>
      <c r="G3" s="6">
        <v>0</v>
      </c>
      <c r="H3" s="6">
        <v>53</v>
      </c>
      <c r="I3" s="53" t="s">
        <v>53</v>
      </c>
      <c r="J3" s="6"/>
      <c r="K3" s="6">
        <f>H3-59</f>
        <v>-6</v>
      </c>
    </row>
    <row r="4" spans="1:11" ht="26.25" customHeight="1" x14ac:dyDescent="0.25">
      <c r="A4" s="11">
        <v>2</v>
      </c>
      <c r="B4" s="1" t="s">
        <v>1</v>
      </c>
      <c r="C4" s="6">
        <v>1</v>
      </c>
      <c r="D4" s="6">
        <v>1</v>
      </c>
      <c r="E4" s="32">
        <f>D4*100/C4</f>
        <v>100</v>
      </c>
      <c r="F4" s="6">
        <v>0</v>
      </c>
      <c r="G4" s="6">
        <v>0</v>
      </c>
      <c r="H4" s="6">
        <v>84</v>
      </c>
      <c r="I4" s="6">
        <v>55</v>
      </c>
      <c r="J4" s="6">
        <f>H4-I4</f>
        <v>29</v>
      </c>
      <c r="K4" s="6">
        <f>H4-59</f>
        <v>25</v>
      </c>
    </row>
    <row r="5" spans="1:11" ht="26.25" customHeight="1" x14ac:dyDescent="0.25">
      <c r="A5" s="11">
        <v>3</v>
      </c>
      <c r="B5" s="1" t="s">
        <v>2</v>
      </c>
      <c r="C5" s="53" t="s">
        <v>53</v>
      </c>
      <c r="D5" s="6"/>
      <c r="E5" s="32"/>
      <c r="F5" s="6"/>
      <c r="G5" s="6"/>
      <c r="H5" s="6"/>
      <c r="I5" s="6"/>
      <c r="J5" s="6"/>
      <c r="K5" s="53" t="s">
        <v>53</v>
      </c>
    </row>
    <row r="6" spans="1:11" ht="26.25" customHeight="1" x14ac:dyDescent="0.25">
      <c r="A6" s="11">
        <v>4</v>
      </c>
      <c r="B6" s="1" t="s">
        <v>3</v>
      </c>
      <c r="C6" s="6">
        <v>1</v>
      </c>
      <c r="D6" s="6">
        <v>1</v>
      </c>
      <c r="E6" s="32">
        <f>D6*100/C6</f>
        <v>100</v>
      </c>
      <c r="F6" s="6">
        <v>0</v>
      </c>
      <c r="G6" s="6">
        <v>0</v>
      </c>
      <c r="H6" s="6">
        <v>99</v>
      </c>
      <c r="I6" s="6">
        <v>43</v>
      </c>
      <c r="J6" s="6">
        <f>H6-I6</f>
        <v>56</v>
      </c>
      <c r="K6" s="6">
        <f t="shared" ref="K6:K8" si="0">H6-59</f>
        <v>40</v>
      </c>
    </row>
    <row r="7" spans="1:11" ht="26.25" customHeight="1" x14ac:dyDescent="0.25">
      <c r="A7" s="11">
        <v>5</v>
      </c>
      <c r="B7" s="1" t="s">
        <v>4</v>
      </c>
      <c r="C7" s="6">
        <v>1</v>
      </c>
      <c r="D7" s="6">
        <v>0</v>
      </c>
      <c r="E7" s="32">
        <v>0</v>
      </c>
      <c r="F7" s="6">
        <v>0</v>
      </c>
      <c r="G7" s="6">
        <v>0</v>
      </c>
      <c r="H7" s="6">
        <v>43</v>
      </c>
      <c r="I7" s="53" t="s">
        <v>53</v>
      </c>
      <c r="J7" s="6"/>
      <c r="K7" s="6">
        <f t="shared" si="0"/>
        <v>-16</v>
      </c>
    </row>
    <row r="8" spans="1:11" ht="26.25" customHeight="1" x14ac:dyDescent="0.25">
      <c r="A8" s="11"/>
      <c r="B8" s="2" t="s">
        <v>5</v>
      </c>
      <c r="C8" s="5">
        <f>SUM(C3:C7)</f>
        <v>4</v>
      </c>
      <c r="D8" s="5">
        <f>SUM(D3:D7)</f>
        <v>2</v>
      </c>
      <c r="E8" s="9">
        <f>D8*100/C8</f>
        <v>50</v>
      </c>
      <c r="F8" s="5">
        <f>SUM(F3:F7)</f>
        <v>0</v>
      </c>
      <c r="G8" s="5">
        <v>0</v>
      </c>
      <c r="H8" s="5">
        <v>70</v>
      </c>
      <c r="I8" s="5">
        <v>53</v>
      </c>
      <c r="J8" s="5">
        <f>H8-I8</f>
        <v>17</v>
      </c>
      <c r="K8" s="5">
        <f t="shared" si="0"/>
        <v>11</v>
      </c>
    </row>
    <row r="9" spans="1:11" ht="26.25" customHeight="1" x14ac:dyDescent="0.25">
      <c r="A9" s="11">
        <v>6</v>
      </c>
      <c r="B9" s="1" t="s">
        <v>6</v>
      </c>
      <c r="C9" s="53" t="s">
        <v>53</v>
      </c>
      <c r="D9" s="6"/>
      <c r="E9" s="8"/>
      <c r="F9" s="6"/>
      <c r="G9" s="6"/>
      <c r="H9" s="6"/>
      <c r="I9" s="6"/>
      <c r="J9" s="6"/>
      <c r="K9" s="53" t="s">
        <v>53</v>
      </c>
    </row>
    <row r="10" spans="1:11" ht="26.25" customHeight="1" x14ac:dyDescent="0.25">
      <c r="A10" s="11">
        <v>7</v>
      </c>
      <c r="B10" s="1" t="s">
        <v>7</v>
      </c>
      <c r="C10" s="53" t="s">
        <v>53</v>
      </c>
      <c r="D10" s="6"/>
      <c r="E10" s="8"/>
      <c r="F10" s="6"/>
      <c r="G10" s="6"/>
      <c r="H10" s="6"/>
      <c r="I10" s="6"/>
      <c r="J10" s="6"/>
      <c r="K10" s="53" t="s">
        <v>53</v>
      </c>
    </row>
    <row r="11" spans="1:11" ht="26.25" customHeight="1" x14ac:dyDescent="0.25">
      <c r="A11" s="11">
        <v>8</v>
      </c>
      <c r="B11" s="1" t="s">
        <v>8</v>
      </c>
      <c r="C11" s="6">
        <v>4</v>
      </c>
      <c r="D11" s="6">
        <v>0</v>
      </c>
      <c r="E11" s="32">
        <v>0</v>
      </c>
      <c r="F11" s="6">
        <v>0</v>
      </c>
      <c r="G11" s="8">
        <v>0</v>
      </c>
      <c r="H11" s="8">
        <v>76</v>
      </c>
      <c r="I11" s="39">
        <v>48</v>
      </c>
      <c r="J11" s="6">
        <f>H11-I11</f>
        <v>28</v>
      </c>
      <c r="K11" s="6">
        <f t="shared" ref="K11:K12" si="1">H11-59</f>
        <v>17</v>
      </c>
    </row>
    <row r="12" spans="1:11" ht="26.25" customHeight="1" x14ac:dyDescent="0.25">
      <c r="A12" s="11">
        <v>9</v>
      </c>
      <c r="B12" s="1" t="s">
        <v>9</v>
      </c>
      <c r="C12" s="6">
        <v>3</v>
      </c>
      <c r="D12" s="6">
        <v>0</v>
      </c>
      <c r="E12" s="32">
        <v>0</v>
      </c>
      <c r="F12" s="6">
        <v>1</v>
      </c>
      <c r="G12" s="8">
        <f>F12*100/C12</f>
        <v>33.333333333333336</v>
      </c>
      <c r="H12" s="6">
        <v>49</v>
      </c>
      <c r="I12" s="6">
        <v>56</v>
      </c>
      <c r="J12" s="6">
        <f>H12-I12</f>
        <v>-7</v>
      </c>
      <c r="K12" s="6">
        <f t="shared" si="1"/>
        <v>-10</v>
      </c>
    </row>
    <row r="13" spans="1:11" ht="26.25" customHeight="1" x14ac:dyDescent="0.25">
      <c r="A13" s="11">
        <v>10</v>
      </c>
      <c r="B13" s="1" t="s">
        <v>10</v>
      </c>
      <c r="C13" s="53" t="s">
        <v>53</v>
      </c>
      <c r="D13" s="6"/>
      <c r="E13" s="32"/>
      <c r="F13" s="6"/>
      <c r="G13" s="6"/>
      <c r="H13" s="6"/>
      <c r="I13" s="6"/>
      <c r="J13" s="6"/>
      <c r="K13" s="53" t="s">
        <v>53</v>
      </c>
    </row>
    <row r="14" spans="1:11" ht="26.25" customHeight="1" x14ac:dyDescent="0.25">
      <c r="A14" s="11">
        <v>11</v>
      </c>
      <c r="B14" s="1" t="s">
        <v>11</v>
      </c>
      <c r="C14" s="6">
        <v>2</v>
      </c>
      <c r="D14" s="6">
        <v>0</v>
      </c>
      <c r="E14" s="32">
        <v>0</v>
      </c>
      <c r="F14" s="6">
        <v>0</v>
      </c>
      <c r="G14" s="6">
        <v>0</v>
      </c>
      <c r="H14" s="6">
        <v>73</v>
      </c>
      <c r="I14" s="6">
        <v>38</v>
      </c>
      <c r="J14" s="6">
        <f>H14-I14</f>
        <v>35</v>
      </c>
      <c r="K14" s="6">
        <f t="shared" ref="K14:K17" si="2">H14-59</f>
        <v>14</v>
      </c>
    </row>
    <row r="15" spans="1:11" ht="26.25" customHeight="1" x14ac:dyDescent="0.25">
      <c r="A15" s="11">
        <v>12</v>
      </c>
      <c r="B15" s="1" t="s">
        <v>12</v>
      </c>
      <c r="C15" s="6">
        <v>1</v>
      </c>
      <c r="D15" s="6">
        <v>0</v>
      </c>
      <c r="E15" s="32">
        <v>0</v>
      </c>
      <c r="F15" s="6">
        <v>0</v>
      </c>
      <c r="G15" s="6">
        <v>0</v>
      </c>
      <c r="H15" s="6">
        <v>52</v>
      </c>
      <c r="I15" s="6">
        <v>48</v>
      </c>
      <c r="J15" s="6">
        <f>H15-I15</f>
        <v>4</v>
      </c>
      <c r="K15" s="6">
        <f t="shared" si="2"/>
        <v>-7</v>
      </c>
    </row>
    <row r="16" spans="1:11" ht="26.25" customHeight="1" x14ac:dyDescent="0.25">
      <c r="A16" s="11">
        <v>13</v>
      </c>
      <c r="B16" s="1" t="s">
        <v>13</v>
      </c>
      <c r="C16" s="53" t="s">
        <v>53</v>
      </c>
      <c r="D16" s="6"/>
      <c r="E16" s="32"/>
      <c r="F16" s="6"/>
      <c r="G16" s="6"/>
      <c r="H16" s="6"/>
      <c r="I16" s="6">
        <v>47</v>
      </c>
      <c r="J16" s="6"/>
      <c r="K16" s="53" t="s">
        <v>53</v>
      </c>
    </row>
    <row r="17" spans="1:11" ht="26.25" customHeight="1" x14ac:dyDescent="0.25">
      <c r="A17" s="11"/>
      <c r="B17" s="2" t="s">
        <v>14</v>
      </c>
      <c r="C17" s="5">
        <f>SUM(C9:C16)</f>
        <v>10</v>
      </c>
      <c r="D17" s="5">
        <f>SUM(D9:D16)</f>
        <v>0</v>
      </c>
      <c r="E17" s="9">
        <f t="shared" ref="E17:E23" si="3">D17*100/C17</f>
        <v>0</v>
      </c>
      <c r="F17" s="5">
        <f>SUM(F9:F16)</f>
        <v>1</v>
      </c>
      <c r="G17" s="9">
        <f>F17*100/C17</f>
        <v>10</v>
      </c>
      <c r="H17" s="9">
        <v>65</v>
      </c>
      <c r="I17" s="5">
        <v>50</v>
      </c>
      <c r="J17" s="5">
        <f t="shared" ref="J17:J23" si="4">H17-I17</f>
        <v>15</v>
      </c>
      <c r="K17" s="5">
        <f t="shared" si="2"/>
        <v>6</v>
      </c>
    </row>
    <row r="18" spans="1:11" ht="26.25" customHeight="1" x14ac:dyDescent="0.25">
      <c r="A18" s="11">
        <v>14</v>
      </c>
      <c r="B18" s="1" t="s">
        <v>15</v>
      </c>
      <c r="C18" s="6">
        <v>2</v>
      </c>
      <c r="D18" s="6">
        <v>0</v>
      </c>
      <c r="E18" s="32">
        <v>0</v>
      </c>
      <c r="F18" s="6">
        <v>0</v>
      </c>
      <c r="G18" s="6">
        <v>0</v>
      </c>
      <c r="H18" s="6">
        <v>46</v>
      </c>
      <c r="I18" s="6">
        <v>65</v>
      </c>
      <c r="J18" s="6">
        <f t="shared" si="4"/>
        <v>-19</v>
      </c>
      <c r="K18" s="6">
        <f t="shared" ref="K18:K22" si="5">H18-59</f>
        <v>-13</v>
      </c>
    </row>
    <row r="19" spans="1:11" ht="26.25" customHeight="1" x14ac:dyDescent="0.25">
      <c r="A19" s="11">
        <v>15</v>
      </c>
      <c r="B19" s="1" t="s">
        <v>16</v>
      </c>
      <c r="C19" s="6">
        <v>2</v>
      </c>
      <c r="D19" s="6">
        <v>0</v>
      </c>
      <c r="E19" s="32">
        <v>0</v>
      </c>
      <c r="F19" s="6">
        <v>1</v>
      </c>
      <c r="G19" s="6">
        <f>F19*100/C19</f>
        <v>50</v>
      </c>
      <c r="H19" s="6">
        <v>41</v>
      </c>
      <c r="I19" s="6">
        <v>49</v>
      </c>
      <c r="J19" s="6">
        <f t="shared" si="4"/>
        <v>-8</v>
      </c>
      <c r="K19" s="6">
        <f t="shared" si="5"/>
        <v>-18</v>
      </c>
    </row>
    <row r="20" spans="1:11" ht="26.25" customHeight="1" x14ac:dyDescent="0.25">
      <c r="A20" s="11">
        <v>16</v>
      </c>
      <c r="B20" s="1" t="s">
        <v>17</v>
      </c>
      <c r="C20" s="6">
        <v>5</v>
      </c>
      <c r="D20" s="6">
        <v>0</v>
      </c>
      <c r="E20" s="32">
        <v>0</v>
      </c>
      <c r="F20" s="6">
        <v>0</v>
      </c>
      <c r="G20" s="6">
        <v>0</v>
      </c>
      <c r="H20" s="6">
        <v>52</v>
      </c>
      <c r="I20" s="6">
        <v>46</v>
      </c>
      <c r="J20" s="6">
        <f t="shared" si="4"/>
        <v>6</v>
      </c>
      <c r="K20" s="6">
        <f t="shared" si="5"/>
        <v>-7</v>
      </c>
    </row>
    <row r="21" spans="1:11" ht="26.25" customHeight="1" x14ac:dyDescent="0.25">
      <c r="A21" s="11">
        <v>17</v>
      </c>
      <c r="B21" s="1" t="s">
        <v>18</v>
      </c>
      <c r="C21" s="6">
        <v>3</v>
      </c>
      <c r="D21" s="6">
        <v>0</v>
      </c>
      <c r="E21" s="32">
        <v>0</v>
      </c>
      <c r="F21" s="6">
        <v>0</v>
      </c>
      <c r="G21" s="6">
        <v>0</v>
      </c>
      <c r="H21" s="6">
        <v>62</v>
      </c>
      <c r="I21" s="6">
        <v>66</v>
      </c>
      <c r="J21" s="6">
        <f t="shared" si="4"/>
        <v>-4</v>
      </c>
      <c r="K21" s="6">
        <f t="shared" si="5"/>
        <v>3</v>
      </c>
    </row>
    <row r="22" spans="1:11" ht="26.25" customHeight="1" x14ac:dyDescent="0.25">
      <c r="A22" s="11"/>
      <c r="B22" s="2" t="s">
        <v>19</v>
      </c>
      <c r="C22" s="5">
        <f>SUM(C18:C21)</f>
        <v>12</v>
      </c>
      <c r="D22" s="5">
        <f>SUM(D18:D21)</f>
        <v>0</v>
      </c>
      <c r="E22" s="9">
        <f t="shared" si="3"/>
        <v>0</v>
      </c>
      <c r="F22" s="5">
        <f>SUM(F18:F21)</f>
        <v>1</v>
      </c>
      <c r="G22" s="9">
        <f>F22*100/C22</f>
        <v>8.3333333333333339</v>
      </c>
      <c r="H22" s="5">
        <v>51</v>
      </c>
      <c r="I22" s="5">
        <v>54</v>
      </c>
      <c r="J22" s="5">
        <f t="shared" si="4"/>
        <v>-3</v>
      </c>
      <c r="K22" s="5">
        <f t="shared" si="5"/>
        <v>-8</v>
      </c>
    </row>
    <row r="23" spans="1:11" ht="26.25" customHeight="1" x14ac:dyDescent="0.25">
      <c r="A23" s="11"/>
      <c r="B23" s="3" t="s">
        <v>20</v>
      </c>
      <c r="C23" s="7">
        <f>C8+C17+C22</f>
        <v>26</v>
      </c>
      <c r="D23" s="7">
        <f>D8+D17+D22</f>
        <v>2</v>
      </c>
      <c r="E23" s="50">
        <f t="shared" si="3"/>
        <v>7.6923076923076925</v>
      </c>
      <c r="F23" s="7">
        <f>F8+F17+F22</f>
        <v>2</v>
      </c>
      <c r="G23" s="50">
        <f>F23*100/C23</f>
        <v>7.6923076923076925</v>
      </c>
      <c r="H23" s="10">
        <v>59</v>
      </c>
      <c r="I23" s="7">
        <v>52</v>
      </c>
      <c r="J23" s="51">
        <f t="shared" si="4"/>
        <v>7</v>
      </c>
      <c r="K23" s="6"/>
    </row>
  </sheetData>
  <mergeCells count="1">
    <mergeCell ref="A1:J1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zoomScale="90" zoomScaleNormal="90" zoomScaleSheetLayoutView="90" workbookViewId="0">
      <selection activeCell="K18" sqref="K18"/>
    </sheetView>
  </sheetViews>
  <sheetFormatPr defaultRowHeight="15" x14ac:dyDescent="0.25"/>
  <cols>
    <col min="1" max="1" width="7.28515625" customWidth="1"/>
    <col min="2" max="2" width="49.5703125" customWidth="1"/>
    <col min="3" max="3" width="11" customWidth="1"/>
    <col min="4" max="4" width="15.140625" customWidth="1"/>
    <col min="9" max="9" width="11.7109375" customWidth="1"/>
  </cols>
  <sheetData>
    <row r="1" spans="1:11" ht="26.25" customHeight="1" x14ac:dyDescent="0.25">
      <c r="A1" s="73" t="s">
        <v>56</v>
      </c>
      <c r="B1" s="74"/>
      <c r="C1" s="74"/>
      <c r="D1" s="74"/>
      <c r="E1" s="74"/>
      <c r="F1" s="74"/>
      <c r="G1" s="74"/>
      <c r="H1" s="74"/>
      <c r="I1" s="74"/>
      <c r="J1" s="75" t="s">
        <v>28</v>
      </c>
      <c r="K1" s="75"/>
    </row>
    <row r="2" spans="1:11" ht="108.75" customHeight="1" x14ac:dyDescent="0.25">
      <c r="A2" s="11" t="s">
        <v>78</v>
      </c>
      <c r="B2" s="11" t="s">
        <v>22</v>
      </c>
      <c r="C2" s="30" t="s">
        <v>26</v>
      </c>
      <c r="D2" s="30" t="s">
        <v>24</v>
      </c>
      <c r="E2" s="30" t="s">
        <v>25</v>
      </c>
      <c r="F2" s="30" t="s">
        <v>23</v>
      </c>
      <c r="G2" s="30" t="s">
        <v>34</v>
      </c>
      <c r="H2" s="30" t="s">
        <v>57</v>
      </c>
      <c r="I2" s="30" t="s">
        <v>36</v>
      </c>
      <c r="J2" s="30" t="s">
        <v>52</v>
      </c>
      <c r="K2" s="30" t="s">
        <v>30</v>
      </c>
    </row>
    <row r="3" spans="1:11" ht="26.25" customHeight="1" x14ac:dyDescent="0.25">
      <c r="A3" s="11">
        <v>1</v>
      </c>
      <c r="B3" s="1" t="s">
        <v>0</v>
      </c>
      <c r="C3" s="53" t="s">
        <v>53</v>
      </c>
      <c r="D3" s="14"/>
      <c r="E3" s="31"/>
      <c r="F3" s="14"/>
      <c r="G3" s="14"/>
      <c r="H3" s="6"/>
      <c r="I3" s="14"/>
      <c r="J3" s="6"/>
      <c r="K3" s="6"/>
    </row>
    <row r="4" spans="1:11" ht="26.25" customHeight="1" x14ac:dyDescent="0.25">
      <c r="A4" s="11">
        <v>2</v>
      </c>
      <c r="B4" s="1" t="s">
        <v>1</v>
      </c>
      <c r="C4" s="53" t="s">
        <v>53</v>
      </c>
      <c r="D4" s="14"/>
      <c r="E4" s="31"/>
      <c r="F4" s="14"/>
      <c r="G4" s="14"/>
      <c r="H4" s="6"/>
      <c r="I4" s="40">
        <v>58</v>
      </c>
      <c r="J4" s="6"/>
      <c r="K4" s="6"/>
    </row>
    <row r="5" spans="1:11" ht="26.25" customHeight="1" x14ac:dyDescent="0.25">
      <c r="A5" s="11">
        <v>3</v>
      </c>
      <c r="B5" s="1" t="s">
        <v>2</v>
      </c>
      <c r="C5" s="53" t="s">
        <v>53</v>
      </c>
      <c r="D5" s="14"/>
      <c r="E5" s="31"/>
      <c r="F5" s="14"/>
      <c r="G5" s="14"/>
      <c r="H5" s="6"/>
      <c r="I5" s="6"/>
      <c r="J5" s="6"/>
      <c r="K5" s="6"/>
    </row>
    <row r="6" spans="1:11" ht="26.25" customHeight="1" x14ac:dyDescent="0.25">
      <c r="A6" s="11">
        <v>4</v>
      </c>
      <c r="B6" s="1" t="s">
        <v>3</v>
      </c>
      <c r="C6" s="53" t="s">
        <v>53</v>
      </c>
      <c r="D6" s="14"/>
      <c r="E6" s="31"/>
      <c r="F6" s="14"/>
      <c r="G6" s="14"/>
      <c r="H6" s="6"/>
      <c r="I6" s="6"/>
      <c r="J6" s="6"/>
      <c r="K6" s="6"/>
    </row>
    <row r="7" spans="1:11" ht="26.25" customHeight="1" x14ac:dyDescent="0.25">
      <c r="A7" s="11">
        <v>5</v>
      </c>
      <c r="B7" s="1" t="s">
        <v>4</v>
      </c>
      <c r="C7" s="53" t="s">
        <v>53</v>
      </c>
      <c r="D7" s="14"/>
      <c r="E7" s="31"/>
      <c r="F7" s="14"/>
      <c r="G7" s="14"/>
      <c r="H7" s="6"/>
      <c r="I7" s="6"/>
      <c r="J7" s="6"/>
      <c r="K7" s="6"/>
    </row>
    <row r="8" spans="1:11" ht="26.25" customHeight="1" x14ac:dyDescent="0.25">
      <c r="A8" s="11"/>
      <c r="B8" s="2" t="s">
        <v>5</v>
      </c>
      <c r="C8" s="16">
        <f>SUM(C3:C7)</f>
        <v>0</v>
      </c>
      <c r="D8" s="16">
        <f>SUM(D3:D7)</f>
        <v>0</v>
      </c>
      <c r="E8" s="17"/>
      <c r="F8" s="16">
        <f>SUM(F3:F7)</f>
        <v>0</v>
      </c>
      <c r="G8" s="16"/>
      <c r="H8" s="16"/>
      <c r="I8" s="16">
        <v>58</v>
      </c>
      <c r="J8" s="5"/>
      <c r="K8" s="5"/>
    </row>
    <row r="9" spans="1:11" ht="47.25" customHeight="1" x14ac:dyDescent="0.25">
      <c r="A9" s="11">
        <v>6</v>
      </c>
      <c r="B9" s="1" t="s">
        <v>6</v>
      </c>
      <c r="C9" s="53" t="s">
        <v>53</v>
      </c>
      <c r="D9" s="14"/>
      <c r="E9" s="31"/>
      <c r="F9" s="14"/>
      <c r="G9" s="14"/>
      <c r="H9" s="60"/>
      <c r="I9" s="40">
        <v>31</v>
      </c>
      <c r="J9" s="60"/>
      <c r="K9" s="60"/>
    </row>
    <row r="10" spans="1:11" ht="26.25" customHeight="1" x14ac:dyDescent="0.25">
      <c r="A10" s="11">
        <v>7</v>
      </c>
      <c r="B10" s="1" t="s">
        <v>7</v>
      </c>
      <c r="C10" s="53" t="s">
        <v>53</v>
      </c>
      <c r="D10" s="14"/>
      <c r="E10" s="31"/>
      <c r="F10" s="14"/>
      <c r="G10" s="14"/>
      <c r="H10" s="60"/>
      <c r="I10" s="60"/>
      <c r="J10" s="60"/>
      <c r="K10" s="60"/>
    </row>
    <row r="11" spans="1:11" ht="26.25" customHeight="1" x14ac:dyDescent="0.25">
      <c r="A11" s="11">
        <v>8</v>
      </c>
      <c r="B11" s="1" t="s">
        <v>8</v>
      </c>
      <c r="C11" s="53" t="s">
        <v>53</v>
      </c>
      <c r="D11" s="11"/>
      <c r="E11" s="11"/>
      <c r="F11" s="11"/>
      <c r="G11" s="11"/>
      <c r="H11" s="11"/>
      <c r="I11" s="11"/>
      <c r="J11" s="11"/>
      <c r="K11" s="11"/>
    </row>
    <row r="12" spans="1:11" ht="26.25" customHeight="1" x14ac:dyDescent="0.25">
      <c r="A12" s="11">
        <v>9</v>
      </c>
      <c r="B12" s="1" t="s">
        <v>9</v>
      </c>
      <c r="C12" s="14">
        <v>1</v>
      </c>
      <c r="D12" s="14">
        <v>0</v>
      </c>
      <c r="E12" s="31">
        <v>0</v>
      </c>
      <c r="F12" s="14">
        <v>0</v>
      </c>
      <c r="G12" s="14">
        <v>0</v>
      </c>
      <c r="H12" s="40">
        <v>55</v>
      </c>
      <c r="I12" s="60">
        <v>61</v>
      </c>
      <c r="J12" s="60">
        <f>H12-I12</f>
        <v>-6</v>
      </c>
      <c r="K12" s="60">
        <f>H12-63</f>
        <v>-8</v>
      </c>
    </row>
    <row r="13" spans="1:11" ht="26.25" customHeight="1" x14ac:dyDescent="0.25">
      <c r="A13" s="11">
        <v>10</v>
      </c>
      <c r="B13" s="1" t="s">
        <v>10</v>
      </c>
      <c r="C13" s="53" t="s">
        <v>53</v>
      </c>
      <c r="D13" s="14"/>
      <c r="E13" s="31"/>
      <c r="F13" s="14"/>
      <c r="G13" s="14"/>
      <c r="H13" s="60"/>
      <c r="I13" s="60"/>
      <c r="J13" s="60"/>
      <c r="K13" s="60"/>
    </row>
    <row r="14" spans="1:11" ht="26.25" customHeight="1" x14ac:dyDescent="0.25">
      <c r="A14" s="11">
        <v>11</v>
      </c>
      <c r="B14" s="1" t="s">
        <v>11</v>
      </c>
      <c r="C14" s="14">
        <v>3</v>
      </c>
      <c r="D14" s="14">
        <v>1</v>
      </c>
      <c r="E14" s="31">
        <f>D14*100/C14</f>
        <v>33.333333333333336</v>
      </c>
      <c r="F14" s="14">
        <v>0</v>
      </c>
      <c r="G14" s="14">
        <v>0</v>
      </c>
      <c r="H14" s="60">
        <v>65</v>
      </c>
      <c r="I14" s="14">
        <v>69</v>
      </c>
      <c r="J14" s="60">
        <f>H14-I14</f>
        <v>-4</v>
      </c>
      <c r="K14" s="60">
        <f>H14-63</f>
        <v>2</v>
      </c>
    </row>
    <row r="15" spans="1:11" ht="37.5" customHeight="1" x14ac:dyDescent="0.25">
      <c r="A15" s="11">
        <v>12</v>
      </c>
      <c r="B15" s="1" t="s">
        <v>12</v>
      </c>
      <c r="C15" s="40">
        <v>1</v>
      </c>
      <c r="D15" s="40">
        <v>0</v>
      </c>
      <c r="E15" s="31">
        <v>0</v>
      </c>
      <c r="F15" s="40">
        <v>0</v>
      </c>
      <c r="G15" s="40">
        <v>0</v>
      </c>
      <c r="H15" s="60">
        <v>50</v>
      </c>
      <c r="I15" s="53" t="s">
        <v>53</v>
      </c>
      <c r="J15" s="60"/>
      <c r="K15" s="60">
        <f>H15-63</f>
        <v>-13</v>
      </c>
    </row>
    <row r="16" spans="1:11" ht="26.25" customHeight="1" x14ac:dyDescent="0.25">
      <c r="A16" s="11">
        <v>13</v>
      </c>
      <c r="B16" s="1" t="s">
        <v>13</v>
      </c>
      <c r="C16" s="14">
        <v>2</v>
      </c>
      <c r="D16" s="14">
        <v>0</v>
      </c>
      <c r="E16" s="31">
        <v>0</v>
      </c>
      <c r="F16" s="14">
        <v>0</v>
      </c>
      <c r="G16" s="14">
        <v>0</v>
      </c>
      <c r="H16" s="60">
        <v>61</v>
      </c>
      <c r="I16" s="53" t="s">
        <v>53</v>
      </c>
      <c r="J16" s="60"/>
      <c r="K16" s="60">
        <f>H16-63</f>
        <v>-2</v>
      </c>
    </row>
    <row r="17" spans="1:11" ht="26.25" customHeight="1" x14ac:dyDescent="0.25">
      <c r="A17" s="11"/>
      <c r="B17" s="2" t="s">
        <v>14</v>
      </c>
      <c r="C17" s="16">
        <f>SUM(C9:C16)</f>
        <v>7</v>
      </c>
      <c r="D17" s="16">
        <f>SUM(D9:D16)</f>
        <v>1</v>
      </c>
      <c r="E17" s="17">
        <f t="shared" ref="E17:E23" si="0">D17*100/C17</f>
        <v>14.285714285714286</v>
      </c>
      <c r="F17" s="16">
        <f>SUM(F9:F16)</f>
        <v>0</v>
      </c>
      <c r="G17" s="17">
        <f>F17*100/C17</f>
        <v>0</v>
      </c>
      <c r="H17" s="35">
        <v>60</v>
      </c>
      <c r="I17" s="16">
        <v>56</v>
      </c>
      <c r="J17" s="35">
        <f>H17-I17</f>
        <v>4</v>
      </c>
      <c r="K17" s="61">
        <f>H17-63</f>
        <v>-3</v>
      </c>
    </row>
    <row r="18" spans="1:11" ht="26.25" customHeight="1" x14ac:dyDescent="0.25">
      <c r="A18" s="11">
        <v>14</v>
      </c>
      <c r="B18" s="1" t="s">
        <v>15</v>
      </c>
      <c r="C18" s="14">
        <v>1</v>
      </c>
      <c r="D18" s="14">
        <v>1</v>
      </c>
      <c r="E18" s="31">
        <f>D18*100/C18</f>
        <v>100</v>
      </c>
      <c r="F18" s="14">
        <v>0</v>
      </c>
      <c r="G18" s="14">
        <v>0</v>
      </c>
      <c r="H18" s="60">
        <v>87</v>
      </c>
      <c r="I18" s="53" t="s">
        <v>53</v>
      </c>
      <c r="J18" s="60"/>
      <c r="K18" s="60">
        <f>H18-63</f>
        <v>24</v>
      </c>
    </row>
    <row r="19" spans="1:11" ht="26.25" customHeight="1" x14ac:dyDescent="0.25">
      <c r="A19" s="11">
        <v>15</v>
      </c>
      <c r="B19" s="1" t="s">
        <v>16</v>
      </c>
      <c r="C19" s="14">
        <v>1</v>
      </c>
      <c r="D19" s="14">
        <v>0</v>
      </c>
      <c r="E19" s="31">
        <v>0</v>
      </c>
      <c r="F19" s="14">
        <v>0</v>
      </c>
      <c r="G19" s="14">
        <v>0</v>
      </c>
      <c r="H19" s="60">
        <v>73</v>
      </c>
      <c r="I19" s="40">
        <v>91</v>
      </c>
      <c r="J19" s="60">
        <f>H19-I19</f>
        <v>-18</v>
      </c>
      <c r="K19" s="60">
        <f>H19-63</f>
        <v>10</v>
      </c>
    </row>
    <row r="20" spans="1:11" ht="26.25" customHeight="1" x14ac:dyDescent="0.25">
      <c r="A20" s="11">
        <v>16</v>
      </c>
      <c r="B20" s="1" t="s">
        <v>17</v>
      </c>
      <c r="C20" s="14">
        <v>3</v>
      </c>
      <c r="D20" s="14">
        <v>1</v>
      </c>
      <c r="E20" s="31">
        <f>D20*100/C20</f>
        <v>33.333333333333336</v>
      </c>
      <c r="F20" s="14">
        <v>0</v>
      </c>
      <c r="G20" s="14">
        <v>0</v>
      </c>
      <c r="H20" s="60">
        <v>63</v>
      </c>
      <c r="I20" s="40">
        <v>67</v>
      </c>
      <c r="J20" s="60">
        <f>H20-I20</f>
        <v>-4</v>
      </c>
      <c r="K20" s="60">
        <f>H20-63</f>
        <v>0</v>
      </c>
    </row>
    <row r="21" spans="1:11" ht="26.25" customHeight="1" x14ac:dyDescent="0.25">
      <c r="A21" s="11">
        <v>17</v>
      </c>
      <c r="B21" s="1" t="s">
        <v>18</v>
      </c>
      <c r="C21" s="14">
        <v>2</v>
      </c>
      <c r="D21" s="14">
        <v>0</v>
      </c>
      <c r="E21" s="31">
        <v>0</v>
      </c>
      <c r="F21" s="14">
        <v>0</v>
      </c>
      <c r="G21" s="14">
        <v>0</v>
      </c>
      <c r="H21" s="60">
        <v>58</v>
      </c>
      <c r="I21" s="14">
        <v>91</v>
      </c>
      <c r="J21" s="60">
        <f>H21-I21</f>
        <v>-33</v>
      </c>
      <c r="K21" s="60">
        <f>H21-63</f>
        <v>-5</v>
      </c>
    </row>
    <row r="22" spans="1:11" ht="26.25" customHeight="1" x14ac:dyDescent="0.25">
      <c r="A22" s="11"/>
      <c r="B22" s="2" t="s">
        <v>19</v>
      </c>
      <c r="C22" s="16">
        <f>SUM(C18:C21)</f>
        <v>7</v>
      </c>
      <c r="D22" s="16">
        <f>SUM(D18:D21)</f>
        <v>2</v>
      </c>
      <c r="E22" s="17">
        <f t="shared" si="0"/>
        <v>28.571428571428573</v>
      </c>
      <c r="F22" s="16">
        <f>SUM(F18:F21)</f>
        <v>0</v>
      </c>
      <c r="G22" s="16">
        <v>0</v>
      </c>
      <c r="H22" s="35">
        <v>67</v>
      </c>
      <c r="I22" s="16">
        <v>75</v>
      </c>
      <c r="J22" s="35">
        <f>H22-I22</f>
        <v>-8</v>
      </c>
      <c r="K22" s="61">
        <f>H22-63</f>
        <v>4</v>
      </c>
    </row>
    <row r="23" spans="1:11" ht="26.25" customHeight="1" x14ac:dyDescent="0.25">
      <c r="A23" s="6"/>
      <c r="B23" s="3" t="s">
        <v>20</v>
      </c>
      <c r="C23" s="20">
        <f>C8+C17+C22</f>
        <v>14</v>
      </c>
      <c r="D23" s="20">
        <f>D8+D17+D22</f>
        <v>3</v>
      </c>
      <c r="E23" s="21">
        <f t="shared" si="0"/>
        <v>21.428571428571427</v>
      </c>
      <c r="F23" s="20">
        <f t="shared" ref="F23" si="1">F8+F17+F22</f>
        <v>0</v>
      </c>
      <c r="G23" s="20">
        <f>F23*100/C23</f>
        <v>0</v>
      </c>
      <c r="H23" s="43">
        <v>63</v>
      </c>
      <c r="I23" s="20">
        <v>64</v>
      </c>
      <c r="J23" s="43">
        <f>H23-I23</f>
        <v>-1</v>
      </c>
      <c r="K23" s="11"/>
    </row>
  </sheetData>
  <mergeCells count="2">
    <mergeCell ref="J1:K1"/>
    <mergeCell ref="A1:I1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Normal="100" workbookViewId="0">
      <selection activeCell="A2" sqref="A2"/>
    </sheetView>
  </sheetViews>
  <sheetFormatPr defaultRowHeight="15" x14ac:dyDescent="0.25"/>
  <cols>
    <col min="1" max="1" width="8.140625" customWidth="1"/>
    <col min="2" max="2" width="49.5703125" customWidth="1"/>
    <col min="3" max="3" width="12.85546875" customWidth="1"/>
    <col min="4" max="4" width="15.140625" customWidth="1"/>
    <col min="9" max="9" width="11.28515625" customWidth="1"/>
    <col min="10" max="10" width="8.7109375" customWidth="1"/>
    <col min="11" max="11" width="10.28515625" customWidth="1"/>
  </cols>
  <sheetData>
    <row r="1" spans="1:11" ht="56.25" customHeight="1" x14ac:dyDescent="0.25">
      <c r="A1" s="73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62" t="s">
        <v>27</v>
      </c>
    </row>
    <row r="2" spans="1:11" ht="115.5" x14ac:dyDescent="0.25">
      <c r="A2" s="11" t="s">
        <v>78</v>
      </c>
      <c r="B2" s="11" t="s">
        <v>22</v>
      </c>
      <c r="C2" s="30" t="s">
        <v>26</v>
      </c>
      <c r="D2" s="30" t="s">
        <v>24</v>
      </c>
      <c r="E2" s="30" t="s">
        <v>25</v>
      </c>
      <c r="F2" s="30" t="s">
        <v>23</v>
      </c>
      <c r="G2" s="4" t="s">
        <v>34</v>
      </c>
      <c r="H2" s="30" t="s">
        <v>59</v>
      </c>
      <c r="I2" s="30" t="s">
        <v>39</v>
      </c>
      <c r="J2" s="4" t="s">
        <v>52</v>
      </c>
      <c r="K2" s="4" t="s">
        <v>30</v>
      </c>
    </row>
    <row r="3" spans="1:11" ht="24" x14ac:dyDescent="0.25">
      <c r="A3" s="11">
        <v>1</v>
      </c>
      <c r="B3" s="1" t="s">
        <v>0</v>
      </c>
      <c r="C3" s="53" t="s">
        <v>53</v>
      </c>
      <c r="D3" s="11"/>
      <c r="E3" s="34"/>
      <c r="F3" s="11"/>
      <c r="G3" s="11"/>
      <c r="H3" s="11"/>
      <c r="I3" s="11"/>
      <c r="J3" s="11"/>
      <c r="K3" s="11"/>
    </row>
    <row r="4" spans="1:11" x14ac:dyDescent="0.25">
      <c r="A4" s="11">
        <v>2</v>
      </c>
      <c r="B4" s="1" t="s">
        <v>1</v>
      </c>
      <c r="C4" s="11">
        <v>8</v>
      </c>
      <c r="D4" s="11">
        <v>0</v>
      </c>
      <c r="E4" s="34">
        <v>0</v>
      </c>
      <c r="F4" s="11">
        <v>0</v>
      </c>
      <c r="G4" s="13">
        <v>0</v>
      </c>
      <c r="H4" s="11">
        <v>46</v>
      </c>
      <c r="I4" s="41">
        <v>45</v>
      </c>
      <c r="J4" s="11">
        <f>H4-I4</f>
        <v>1</v>
      </c>
      <c r="K4" s="11">
        <f>H4-52</f>
        <v>-6</v>
      </c>
    </row>
    <row r="5" spans="1:11" ht="24" x14ac:dyDescent="0.25">
      <c r="A5" s="11">
        <v>3</v>
      </c>
      <c r="B5" s="1" t="s">
        <v>2</v>
      </c>
      <c r="C5" s="11">
        <v>2</v>
      </c>
      <c r="D5" s="11">
        <v>0</v>
      </c>
      <c r="E5" s="34">
        <v>0</v>
      </c>
      <c r="F5" s="11">
        <v>0</v>
      </c>
      <c r="G5" s="11">
        <v>0</v>
      </c>
      <c r="H5" s="11">
        <v>45</v>
      </c>
      <c r="I5" s="53" t="s">
        <v>53</v>
      </c>
      <c r="J5" s="11"/>
      <c r="K5" s="11">
        <f>H5-52</f>
        <v>-7</v>
      </c>
    </row>
    <row r="6" spans="1:11" ht="24" x14ac:dyDescent="0.25">
      <c r="A6" s="11">
        <v>4</v>
      </c>
      <c r="B6" s="1" t="s">
        <v>3</v>
      </c>
      <c r="C6" s="53" t="s">
        <v>53</v>
      </c>
      <c r="D6" s="11"/>
      <c r="E6" s="34"/>
      <c r="F6" s="11"/>
      <c r="G6" s="11"/>
      <c r="H6" s="11"/>
      <c r="I6" s="11"/>
      <c r="J6" s="11">
        <f t="shared" ref="J6:J23" si="0">H6-I6</f>
        <v>0</v>
      </c>
      <c r="K6" s="11"/>
    </row>
    <row r="7" spans="1:11" ht="24" x14ac:dyDescent="0.25">
      <c r="A7" s="11">
        <v>5</v>
      </c>
      <c r="B7" s="1" t="s">
        <v>4</v>
      </c>
      <c r="C7" s="53" t="s">
        <v>53</v>
      </c>
      <c r="D7" s="11"/>
      <c r="E7" s="34"/>
      <c r="F7" s="11"/>
      <c r="G7" s="11"/>
      <c r="H7" s="11"/>
      <c r="I7" s="11"/>
      <c r="J7" s="11">
        <f t="shared" si="0"/>
        <v>0</v>
      </c>
      <c r="K7" s="11"/>
    </row>
    <row r="8" spans="1:11" x14ac:dyDescent="0.25">
      <c r="A8" s="11"/>
      <c r="B8" s="2" t="s">
        <v>5</v>
      </c>
      <c r="C8" s="35">
        <f>SUM(C3:C7)</f>
        <v>10</v>
      </c>
      <c r="D8" s="35">
        <f>SUM(D3:D7)</f>
        <v>0</v>
      </c>
      <c r="E8" s="36"/>
      <c r="F8" s="35">
        <f>SUM(F3:F7)</f>
        <v>0</v>
      </c>
      <c r="G8" s="36"/>
      <c r="H8" s="35">
        <v>46</v>
      </c>
      <c r="I8" s="35">
        <v>45</v>
      </c>
      <c r="J8" s="35">
        <f t="shared" si="0"/>
        <v>1</v>
      </c>
      <c r="K8" s="35">
        <f>H8-52</f>
        <v>-6</v>
      </c>
    </row>
    <row r="9" spans="1:11" ht="24" x14ac:dyDescent="0.25">
      <c r="A9" s="11">
        <v>6</v>
      </c>
      <c r="B9" s="1" t="s">
        <v>6</v>
      </c>
      <c r="C9" s="11">
        <v>2</v>
      </c>
      <c r="D9" s="11">
        <v>0</v>
      </c>
      <c r="E9" s="34">
        <v>0</v>
      </c>
      <c r="F9" s="11">
        <v>0</v>
      </c>
      <c r="G9" s="11">
        <v>0</v>
      </c>
      <c r="H9" s="11">
        <v>48</v>
      </c>
      <c r="I9" s="53" t="s">
        <v>53</v>
      </c>
      <c r="J9" s="11"/>
      <c r="K9" s="11">
        <f>H9-52</f>
        <v>-4</v>
      </c>
    </row>
    <row r="10" spans="1:11" ht="24" x14ac:dyDescent="0.25">
      <c r="A10" s="11">
        <v>7</v>
      </c>
      <c r="B10" s="1" t="s">
        <v>7</v>
      </c>
      <c r="C10" s="53" t="s">
        <v>53</v>
      </c>
      <c r="D10" s="11"/>
      <c r="E10" s="34"/>
      <c r="F10" s="11"/>
      <c r="G10" s="11"/>
      <c r="H10" s="11"/>
      <c r="I10" s="41">
        <v>66</v>
      </c>
      <c r="J10" s="11">
        <f t="shared" si="0"/>
        <v>-66</v>
      </c>
      <c r="K10" s="11"/>
    </row>
    <row r="11" spans="1:11" x14ac:dyDescent="0.25">
      <c r="A11" s="11">
        <v>8</v>
      </c>
      <c r="B11" s="1" t="s">
        <v>8</v>
      </c>
      <c r="C11" s="11">
        <v>4</v>
      </c>
      <c r="D11" s="11">
        <v>0</v>
      </c>
      <c r="E11" s="34">
        <v>0</v>
      </c>
      <c r="F11" s="11">
        <v>0</v>
      </c>
      <c r="G11" s="11">
        <v>0</v>
      </c>
      <c r="H11" s="11">
        <v>54</v>
      </c>
      <c r="I11" s="41">
        <v>62</v>
      </c>
      <c r="J11" s="11">
        <f t="shared" si="0"/>
        <v>-8</v>
      </c>
      <c r="K11" s="11">
        <f t="shared" ref="K11:K22" si="1">H11-52</f>
        <v>2</v>
      </c>
    </row>
    <row r="12" spans="1:11" x14ac:dyDescent="0.25">
      <c r="A12" s="11">
        <v>9</v>
      </c>
      <c r="B12" s="1" t="s">
        <v>9</v>
      </c>
      <c r="C12" s="11">
        <v>16</v>
      </c>
      <c r="D12" s="11">
        <v>0</v>
      </c>
      <c r="E12" s="34">
        <v>0</v>
      </c>
      <c r="F12" s="11">
        <v>1</v>
      </c>
      <c r="G12" s="11">
        <f>F12*100/C12</f>
        <v>6.25</v>
      </c>
      <c r="H12" s="11">
        <v>47</v>
      </c>
      <c r="I12" s="41">
        <v>46</v>
      </c>
      <c r="J12" s="11">
        <f t="shared" si="0"/>
        <v>1</v>
      </c>
      <c r="K12" s="11">
        <f t="shared" si="1"/>
        <v>-5</v>
      </c>
    </row>
    <row r="13" spans="1:11" ht="24" x14ac:dyDescent="0.25">
      <c r="A13" s="11">
        <v>10</v>
      </c>
      <c r="B13" s="1" t="s">
        <v>10</v>
      </c>
      <c r="C13" s="53" t="s">
        <v>53</v>
      </c>
      <c r="D13" s="11"/>
      <c r="E13" s="34"/>
      <c r="F13" s="11"/>
      <c r="G13" s="11"/>
      <c r="H13" s="11"/>
      <c r="I13" s="11"/>
      <c r="J13" s="11">
        <f t="shared" si="0"/>
        <v>0</v>
      </c>
      <c r="K13" s="11"/>
    </row>
    <row r="14" spans="1:11" x14ac:dyDescent="0.25">
      <c r="A14" s="11">
        <v>11</v>
      </c>
      <c r="B14" s="1" t="s">
        <v>11</v>
      </c>
      <c r="C14" s="11">
        <v>2</v>
      </c>
      <c r="D14" s="11">
        <v>0</v>
      </c>
      <c r="E14" s="34">
        <v>0</v>
      </c>
      <c r="F14" s="11">
        <v>0</v>
      </c>
      <c r="G14" s="11">
        <v>0</v>
      </c>
      <c r="H14" s="11">
        <v>46</v>
      </c>
      <c r="I14" s="41">
        <v>53</v>
      </c>
      <c r="J14" s="11">
        <f t="shared" si="0"/>
        <v>-7</v>
      </c>
      <c r="K14" s="11">
        <f t="shared" si="1"/>
        <v>-6</v>
      </c>
    </row>
    <row r="15" spans="1:11" x14ac:dyDescent="0.25">
      <c r="A15" s="11">
        <v>12</v>
      </c>
      <c r="B15" s="1" t="s">
        <v>12</v>
      </c>
      <c r="C15" s="11">
        <v>2</v>
      </c>
      <c r="D15" s="11">
        <v>0</v>
      </c>
      <c r="E15" s="34">
        <v>0</v>
      </c>
      <c r="F15" s="11">
        <v>0</v>
      </c>
      <c r="G15" s="13">
        <v>0</v>
      </c>
      <c r="H15" s="11">
        <v>42</v>
      </c>
      <c r="I15" s="11">
        <v>51</v>
      </c>
      <c r="J15" s="11">
        <f t="shared" si="0"/>
        <v>-9</v>
      </c>
      <c r="K15" s="11">
        <f t="shared" si="1"/>
        <v>-10</v>
      </c>
    </row>
    <row r="16" spans="1:11" x14ac:dyDescent="0.25">
      <c r="A16" s="11">
        <v>13</v>
      </c>
      <c r="B16" s="1" t="s">
        <v>13</v>
      </c>
      <c r="C16" s="11">
        <v>8</v>
      </c>
      <c r="D16" s="11">
        <v>0</v>
      </c>
      <c r="E16" s="34">
        <v>0</v>
      </c>
      <c r="F16" s="11">
        <v>1</v>
      </c>
      <c r="G16" s="11">
        <f>F16*100/C16</f>
        <v>12.5</v>
      </c>
      <c r="H16" s="11">
        <v>51</v>
      </c>
      <c r="I16" s="11">
        <v>46</v>
      </c>
      <c r="J16" s="11">
        <f t="shared" si="0"/>
        <v>5</v>
      </c>
      <c r="K16" s="11">
        <f t="shared" si="1"/>
        <v>-1</v>
      </c>
    </row>
    <row r="17" spans="1:11" x14ac:dyDescent="0.25">
      <c r="A17" s="11"/>
      <c r="B17" s="2" t="s">
        <v>14</v>
      </c>
      <c r="C17" s="35">
        <f>SUM(C9:C16)</f>
        <v>34</v>
      </c>
      <c r="D17" s="35">
        <f>SUM(D9:D16)</f>
        <v>0</v>
      </c>
      <c r="E17" s="36">
        <v>0</v>
      </c>
      <c r="F17" s="35">
        <f>SUM(F9:F16)</f>
        <v>2</v>
      </c>
      <c r="G17" s="36">
        <f>F17*100/C17</f>
        <v>5.882352941176471</v>
      </c>
      <c r="H17" s="35">
        <v>48</v>
      </c>
      <c r="I17" s="35">
        <v>51</v>
      </c>
      <c r="J17" s="35">
        <f t="shared" si="0"/>
        <v>-3</v>
      </c>
      <c r="K17" s="35">
        <f t="shared" si="1"/>
        <v>-4</v>
      </c>
    </row>
    <row r="18" spans="1:11" x14ac:dyDescent="0.25">
      <c r="A18" s="11">
        <v>14</v>
      </c>
      <c r="B18" s="1" t="s">
        <v>15</v>
      </c>
      <c r="C18" s="11">
        <v>13</v>
      </c>
      <c r="D18" s="11">
        <v>3</v>
      </c>
      <c r="E18" s="34">
        <f>D18*100/C18</f>
        <v>23.076923076923077</v>
      </c>
      <c r="F18" s="11">
        <v>0</v>
      </c>
      <c r="G18" s="11">
        <v>0</v>
      </c>
      <c r="H18" s="11">
        <v>67</v>
      </c>
      <c r="I18" s="11">
        <v>55</v>
      </c>
      <c r="J18" s="11">
        <f t="shared" si="0"/>
        <v>12</v>
      </c>
      <c r="K18" s="11">
        <f t="shared" si="1"/>
        <v>15</v>
      </c>
    </row>
    <row r="19" spans="1:11" x14ac:dyDescent="0.25">
      <c r="A19" s="11">
        <v>15</v>
      </c>
      <c r="B19" s="1" t="s">
        <v>16</v>
      </c>
      <c r="C19" s="11">
        <v>7</v>
      </c>
      <c r="D19" s="11">
        <v>0</v>
      </c>
      <c r="E19" s="34">
        <v>0</v>
      </c>
      <c r="F19" s="11">
        <v>2</v>
      </c>
      <c r="G19" s="13">
        <f>F19*100/C19</f>
        <v>28.571428571428573</v>
      </c>
      <c r="H19" s="11">
        <v>47</v>
      </c>
      <c r="I19" s="11">
        <v>49</v>
      </c>
      <c r="J19" s="11">
        <f t="shared" si="0"/>
        <v>-2</v>
      </c>
      <c r="K19" s="11">
        <f t="shared" si="1"/>
        <v>-5</v>
      </c>
    </row>
    <row r="20" spans="1:11" x14ac:dyDescent="0.25">
      <c r="A20" s="11">
        <v>16</v>
      </c>
      <c r="B20" s="1" t="s">
        <v>17</v>
      </c>
      <c r="C20" s="11">
        <v>8</v>
      </c>
      <c r="D20" s="11">
        <v>0</v>
      </c>
      <c r="E20" s="34">
        <v>0</v>
      </c>
      <c r="F20" s="11">
        <v>1</v>
      </c>
      <c r="G20" s="11">
        <f>F20*100/C20</f>
        <v>12.5</v>
      </c>
      <c r="H20" s="11">
        <v>51</v>
      </c>
      <c r="I20" s="11">
        <v>51</v>
      </c>
      <c r="J20" s="11">
        <f t="shared" si="0"/>
        <v>0</v>
      </c>
      <c r="K20" s="11">
        <f t="shared" si="1"/>
        <v>-1</v>
      </c>
    </row>
    <row r="21" spans="1:11" x14ac:dyDescent="0.25">
      <c r="A21" s="11">
        <v>17</v>
      </c>
      <c r="B21" s="1" t="s">
        <v>18</v>
      </c>
      <c r="C21" s="11">
        <v>10</v>
      </c>
      <c r="D21" s="11">
        <v>0</v>
      </c>
      <c r="E21" s="34">
        <v>0</v>
      </c>
      <c r="F21" s="11">
        <v>0</v>
      </c>
      <c r="G21" s="13">
        <v>0</v>
      </c>
      <c r="H21" s="11">
        <v>52</v>
      </c>
      <c r="I21" s="11">
        <v>48</v>
      </c>
      <c r="J21" s="11">
        <f t="shared" si="0"/>
        <v>4</v>
      </c>
      <c r="K21" s="11">
        <f t="shared" si="1"/>
        <v>0</v>
      </c>
    </row>
    <row r="22" spans="1:11" x14ac:dyDescent="0.25">
      <c r="A22" s="11"/>
      <c r="B22" s="2" t="s">
        <v>19</v>
      </c>
      <c r="C22" s="35">
        <f>SUM(C18:C21)</f>
        <v>38</v>
      </c>
      <c r="D22" s="35">
        <f>SUM(D18:D21)</f>
        <v>3</v>
      </c>
      <c r="E22" s="36">
        <f>D22*100/C22</f>
        <v>7.8947368421052628</v>
      </c>
      <c r="F22" s="35">
        <f>SUM(F18:F21)</f>
        <v>3</v>
      </c>
      <c r="G22" s="36">
        <f>F22*100/C22</f>
        <v>7.8947368421052628</v>
      </c>
      <c r="H22" s="35">
        <v>56</v>
      </c>
      <c r="I22" s="35">
        <v>51</v>
      </c>
      <c r="J22" s="35">
        <f t="shared" si="0"/>
        <v>5</v>
      </c>
      <c r="K22" s="35">
        <f t="shared" si="1"/>
        <v>4</v>
      </c>
    </row>
    <row r="23" spans="1:11" x14ac:dyDescent="0.25">
      <c r="A23" s="11"/>
      <c r="B23" s="3" t="s">
        <v>20</v>
      </c>
      <c r="C23" s="43">
        <f>C8+C17+C22</f>
        <v>82</v>
      </c>
      <c r="D23" s="43">
        <f>D8+D17+D22</f>
        <v>3</v>
      </c>
      <c r="E23" s="44">
        <f>D23*100/C23</f>
        <v>3.6585365853658538</v>
      </c>
      <c r="F23" s="43">
        <f>F8+F17+F22</f>
        <v>5</v>
      </c>
      <c r="G23" s="44">
        <f>F23*100/C23</f>
        <v>6.0975609756097562</v>
      </c>
      <c r="H23" s="63">
        <v>52</v>
      </c>
      <c r="I23" s="43">
        <v>50</v>
      </c>
      <c r="J23" s="64">
        <f t="shared" si="0"/>
        <v>2</v>
      </c>
      <c r="K23" s="11"/>
    </row>
    <row r="26" spans="1:11" x14ac:dyDescent="0.25">
      <c r="B26" s="33"/>
    </row>
  </sheetData>
  <mergeCells count="1">
    <mergeCell ref="A1:J1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3" zoomScale="90" zoomScaleNormal="100" zoomScaleSheetLayoutView="90" workbookViewId="0">
      <selection activeCell="D13" sqref="D13"/>
    </sheetView>
  </sheetViews>
  <sheetFormatPr defaultRowHeight="26.25" customHeight="1" x14ac:dyDescent="0.25"/>
  <cols>
    <col min="2" max="2" width="49.5703125" customWidth="1"/>
    <col min="3" max="3" width="14" customWidth="1"/>
    <col min="4" max="4" width="15.140625" customWidth="1"/>
    <col min="11" max="11" width="13.140625" customWidth="1"/>
    <col min="12" max="12" width="0.140625" customWidth="1"/>
    <col min="13" max="13" width="9.140625" hidden="1" customWidth="1"/>
  </cols>
  <sheetData>
    <row r="1" spans="1:11" ht="45" customHeight="1" x14ac:dyDescent="0.25">
      <c r="B1" s="65" t="s">
        <v>63</v>
      </c>
      <c r="C1" s="66"/>
      <c r="D1" s="66"/>
      <c r="E1" s="66"/>
      <c r="F1" s="66"/>
      <c r="G1" s="66"/>
      <c r="H1" s="66"/>
      <c r="I1" s="66"/>
      <c r="J1" s="66"/>
      <c r="K1" t="s">
        <v>79</v>
      </c>
    </row>
    <row r="2" spans="1:11" ht="108.75" customHeight="1" x14ac:dyDescent="0.25">
      <c r="A2" s="11" t="s">
        <v>78</v>
      </c>
      <c r="B2" s="11" t="s">
        <v>22</v>
      </c>
      <c r="C2" s="4" t="s">
        <v>26</v>
      </c>
      <c r="D2" s="4" t="s">
        <v>24</v>
      </c>
      <c r="E2" s="4" t="s">
        <v>25</v>
      </c>
      <c r="F2" s="12" t="s">
        <v>23</v>
      </c>
      <c r="G2" s="12" t="s">
        <v>32</v>
      </c>
      <c r="H2" s="4" t="s">
        <v>64</v>
      </c>
      <c r="I2" s="4" t="s">
        <v>42</v>
      </c>
      <c r="J2" s="30" t="s">
        <v>52</v>
      </c>
      <c r="K2" s="30" t="s">
        <v>30</v>
      </c>
    </row>
    <row r="3" spans="1:11" ht="26.25" customHeight="1" x14ac:dyDescent="0.25">
      <c r="A3" s="11">
        <v>1</v>
      </c>
      <c r="B3" s="1" t="s">
        <v>0</v>
      </c>
      <c r="C3" s="11">
        <v>1</v>
      </c>
      <c r="D3" s="11">
        <v>0</v>
      </c>
      <c r="E3" s="13">
        <v>0</v>
      </c>
      <c r="F3" s="11">
        <v>0</v>
      </c>
      <c r="G3" s="45">
        <v>0</v>
      </c>
      <c r="H3" s="11">
        <v>62</v>
      </c>
      <c r="I3" s="11">
        <v>65</v>
      </c>
      <c r="J3" s="11">
        <f>H3-I3</f>
        <v>-3</v>
      </c>
      <c r="K3" s="11">
        <f>H3-64</f>
        <v>-2</v>
      </c>
    </row>
    <row r="4" spans="1:11" ht="26.25" customHeight="1" x14ac:dyDescent="0.25">
      <c r="A4" s="11">
        <v>2</v>
      </c>
      <c r="B4" s="1" t="s">
        <v>1</v>
      </c>
      <c r="C4" s="11">
        <v>7</v>
      </c>
      <c r="D4" s="11">
        <v>1</v>
      </c>
      <c r="E4" s="34">
        <f>D4*100/C4</f>
        <v>14.285714285714286</v>
      </c>
      <c r="F4" s="11">
        <v>1</v>
      </c>
      <c r="G4" s="13">
        <f>F4*100/C4</f>
        <v>14.285714285714286</v>
      </c>
      <c r="H4" s="41">
        <v>64</v>
      </c>
      <c r="I4" s="41">
        <v>72</v>
      </c>
      <c r="J4" s="11">
        <f>H4-I4</f>
        <v>-8</v>
      </c>
      <c r="K4" s="11">
        <f>H4-64</f>
        <v>0</v>
      </c>
    </row>
    <row r="5" spans="1:11" ht="26.25" customHeight="1" x14ac:dyDescent="0.25">
      <c r="A5" s="11">
        <v>3</v>
      </c>
      <c r="B5" s="1" t="s">
        <v>2</v>
      </c>
      <c r="C5" s="53" t="s">
        <v>53</v>
      </c>
      <c r="D5" s="11"/>
      <c r="E5" s="34"/>
      <c r="F5" s="11"/>
      <c r="G5" s="11"/>
      <c r="H5" s="11"/>
      <c r="I5" s="11"/>
      <c r="J5" s="11"/>
      <c r="K5" s="11"/>
    </row>
    <row r="6" spans="1:11" ht="26.25" customHeight="1" x14ac:dyDescent="0.25">
      <c r="A6" s="11">
        <v>4</v>
      </c>
      <c r="B6" s="1" t="s">
        <v>3</v>
      </c>
      <c r="C6" s="53" t="s">
        <v>53</v>
      </c>
      <c r="D6" s="11"/>
      <c r="E6" s="34"/>
      <c r="F6" s="11"/>
      <c r="G6" s="11"/>
      <c r="H6" s="41"/>
      <c r="I6" s="41"/>
      <c r="J6" s="11"/>
      <c r="K6" s="11"/>
    </row>
    <row r="7" spans="1:11" ht="26.25" customHeight="1" x14ac:dyDescent="0.25">
      <c r="A7" s="11">
        <v>5</v>
      </c>
      <c r="B7" s="1" t="s">
        <v>4</v>
      </c>
      <c r="C7" s="53" t="s">
        <v>53</v>
      </c>
      <c r="D7" s="11"/>
      <c r="E7" s="34"/>
      <c r="F7" s="11"/>
      <c r="G7" s="11"/>
      <c r="H7" s="41"/>
      <c r="I7" s="41">
        <v>50</v>
      </c>
      <c r="J7" s="11"/>
      <c r="K7" s="11"/>
    </row>
    <row r="8" spans="1:11" ht="26.25" customHeight="1" x14ac:dyDescent="0.25">
      <c r="A8" s="11"/>
      <c r="B8" s="2" t="s">
        <v>5</v>
      </c>
      <c r="C8" s="35">
        <f>SUM(C3:C7)</f>
        <v>8</v>
      </c>
      <c r="D8" s="35">
        <f>SUM(D3:D7)</f>
        <v>1</v>
      </c>
      <c r="E8" s="36">
        <f>D8*100/C8</f>
        <v>12.5</v>
      </c>
      <c r="F8" s="35">
        <f>SUM(F3:F7)</f>
        <v>1</v>
      </c>
      <c r="G8" s="36">
        <f>F8*100/C8</f>
        <v>12.5</v>
      </c>
      <c r="H8" s="35">
        <v>64</v>
      </c>
      <c r="I8" s="35">
        <v>70</v>
      </c>
      <c r="J8" s="35">
        <f t="shared" ref="J8:J21" si="0">H8-I8</f>
        <v>-6</v>
      </c>
      <c r="K8" s="35">
        <f>H8-64</f>
        <v>0</v>
      </c>
    </row>
    <row r="9" spans="1:11" ht="26.25" customHeight="1" x14ac:dyDescent="0.25">
      <c r="A9" s="11">
        <v>6</v>
      </c>
      <c r="B9" s="1" t="s">
        <v>6</v>
      </c>
      <c r="C9" s="53" t="s">
        <v>53</v>
      </c>
      <c r="D9" s="11"/>
      <c r="E9" s="34"/>
      <c r="F9" s="13"/>
      <c r="G9" s="13"/>
      <c r="H9" s="41"/>
      <c r="I9" s="41">
        <v>42</v>
      </c>
      <c r="J9" s="11"/>
      <c r="K9" s="11"/>
    </row>
    <row r="10" spans="1:11" ht="26.25" customHeight="1" x14ac:dyDescent="0.25">
      <c r="A10" s="11">
        <v>7</v>
      </c>
      <c r="B10" s="1" t="s">
        <v>7</v>
      </c>
      <c r="C10" s="11">
        <v>1</v>
      </c>
      <c r="D10" s="11">
        <v>0</v>
      </c>
      <c r="E10" s="34">
        <v>0</v>
      </c>
      <c r="F10" s="13">
        <v>0</v>
      </c>
      <c r="G10" s="13">
        <v>0</v>
      </c>
      <c r="H10" s="11">
        <v>72</v>
      </c>
      <c r="I10" s="11">
        <v>92</v>
      </c>
      <c r="J10" s="11">
        <f t="shared" si="0"/>
        <v>-20</v>
      </c>
      <c r="K10" s="11">
        <f t="shared" ref="K10:K22" si="1">H10-64</f>
        <v>8</v>
      </c>
    </row>
    <row r="11" spans="1:11" ht="26.25" customHeight="1" x14ac:dyDescent="0.25">
      <c r="A11" s="11">
        <v>8</v>
      </c>
      <c r="B11" s="1" t="s">
        <v>8</v>
      </c>
      <c r="C11" s="11">
        <v>15</v>
      </c>
      <c r="D11" s="11">
        <v>6</v>
      </c>
      <c r="E11" s="34">
        <f>D11*100/C11</f>
        <v>40</v>
      </c>
      <c r="F11" s="13">
        <v>0</v>
      </c>
      <c r="G11" s="13">
        <v>0</v>
      </c>
      <c r="H11" s="41">
        <v>72</v>
      </c>
      <c r="I11" s="41">
        <v>71</v>
      </c>
      <c r="J11" s="11">
        <f t="shared" si="0"/>
        <v>1</v>
      </c>
      <c r="K11" s="11">
        <f t="shared" si="1"/>
        <v>8</v>
      </c>
    </row>
    <row r="12" spans="1:11" ht="26.25" customHeight="1" x14ac:dyDescent="0.25">
      <c r="A12" s="11">
        <v>9</v>
      </c>
      <c r="B12" s="1" t="s">
        <v>9</v>
      </c>
      <c r="C12" s="11">
        <v>6</v>
      </c>
      <c r="D12" s="11">
        <v>0</v>
      </c>
      <c r="E12" s="34">
        <v>0</v>
      </c>
      <c r="F12" s="13">
        <v>0</v>
      </c>
      <c r="G12" s="13">
        <v>0</v>
      </c>
      <c r="H12" s="41">
        <v>64</v>
      </c>
      <c r="I12" s="41">
        <v>63</v>
      </c>
      <c r="J12" s="11">
        <f t="shared" si="0"/>
        <v>1</v>
      </c>
      <c r="K12" s="11">
        <f t="shared" si="1"/>
        <v>0</v>
      </c>
    </row>
    <row r="13" spans="1:11" ht="26.25" customHeight="1" x14ac:dyDescent="0.25">
      <c r="A13" s="11">
        <v>10</v>
      </c>
      <c r="B13" s="1" t="s">
        <v>10</v>
      </c>
      <c r="C13" s="53" t="s">
        <v>53</v>
      </c>
      <c r="D13" s="11"/>
      <c r="E13" s="34"/>
      <c r="F13" s="13"/>
      <c r="G13" s="13"/>
      <c r="H13" s="11"/>
      <c r="I13" s="11"/>
      <c r="J13" s="11"/>
      <c r="K13" s="11"/>
    </row>
    <row r="14" spans="1:11" ht="26.25" customHeight="1" x14ac:dyDescent="0.25">
      <c r="A14" s="11">
        <v>11</v>
      </c>
      <c r="B14" s="1" t="s">
        <v>11</v>
      </c>
      <c r="C14" s="11">
        <v>10</v>
      </c>
      <c r="D14" s="11">
        <v>3</v>
      </c>
      <c r="E14" s="34">
        <f t="shared" ref="E14:E23" si="2">D14*100/C14</f>
        <v>30</v>
      </c>
      <c r="F14" s="13">
        <v>0</v>
      </c>
      <c r="G14" s="13">
        <v>0</v>
      </c>
      <c r="H14" s="41">
        <v>69</v>
      </c>
      <c r="I14" s="41">
        <v>64</v>
      </c>
      <c r="J14" s="11">
        <f t="shared" si="0"/>
        <v>5</v>
      </c>
      <c r="K14" s="11">
        <f t="shared" si="1"/>
        <v>5</v>
      </c>
    </row>
    <row r="15" spans="1:11" ht="26.25" customHeight="1" x14ac:dyDescent="0.25">
      <c r="A15" s="11">
        <v>12</v>
      </c>
      <c r="B15" s="1" t="s">
        <v>12</v>
      </c>
      <c r="C15" s="11">
        <v>4</v>
      </c>
      <c r="D15" s="11">
        <v>2</v>
      </c>
      <c r="E15" s="34">
        <f t="shared" si="2"/>
        <v>50</v>
      </c>
      <c r="F15" s="13">
        <v>1</v>
      </c>
      <c r="G15" s="13">
        <f>F15*100/C15</f>
        <v>25</v>
      </c>
      <c r="H15" s="41">
        <v>66</v>
      </c>
      <c r="I15" s="41">
        <v>62</v>
      </c>
      <c r="J15" s="11">
        <f t="shared" si="0"/>
        <v>4</v>
      </c>
      <c r="K15" s="11">
        <f t="shared" si="1"/>
        <v>2</v>
      </c>
    </row>
    <row r="16" spans="1:11" ht="26.25" customHeight="1" x14ac:dyDescent="0.25">
      <c r="A16" s="11">
        <v>13</v>
      </c>
      <c r="B16" s="1" t="s">
        <v>13</v>
      </c>
      <c r="C16" s="11">
        <v>13</v>
      </c>
      <c r="D16" s="11">
        <v>1</v>
      </c>
      <c r="E16" s="34">
        <f t="shared" si="2"/>
        <v>7.6923076923076925</v>
      </c>
      <c r="F16" s="13">
        <v>1</v>
      </c>
      <c r="G16" s="13">
        <f>F16*100/C16</f>
        <v>7.6923076923076925</v>
      </c>
      <c r="H16" s="41">
        <v>55</v>
      </c>
      <c r="I16" s="41">
        <v>74</v>
      </c>
      <c r="J16" s="11">
        <f t="shared" si="0"/>
        <v>-19</v>
      </c>
      <c r="K16" s="11">
        <f t="shared" si="1"/>
        <v>-9</v>
      </c>
    </row>
    <row r="17" spans="1:11" ht="26.25" customHeight="1" x14ac:dyDescent="0.25">
      <c r="A17" s="11"/>
      <c r="B17" s="2" t="s">
        <v>14</v>
      </c>
      <c r="C17" s="35">
        <f>SUM(C9:C16)</f>
        <v>49</v>
      </c>
      <c r="D17" s="35">
        <f>SUM(D9:D16)</f>
        <v>12</v>
      </c>
      <c r="E17" s="36">
        <f t="shared" si="2"/>
        <v>24.489795918367346</v>
      </c>
      <c r="F17" s="36">
        <f>SUM(F9:F16)</f>
        <v>2</v>
      </c>
      <c r="G17" s="36">
        <f t="shared" ref="G17:G23" si="3">F17*100/C17</f>
        <v>4.0816326530612246</v>
      </c>
      <c r="H17" s="35">
        <v>65</v>
      </c>
      <c r="I17" s="35">
        <v>66</v>
      </c>
      <c r="J17" s="35">
        <f t="shared" si="0"/>
        <v>-1</v>
      </c>
      <c r="K17" s="35">
        <f t="shared" si="1"/>
        <v>1</v>
      </c>
    </row>
    <row r="18" spans="1:11" ht="26.25" customHeight="1" x14ac:dyDescent="0.25">
      <c r="A18" s="11">
        <v>14</v>
      </c>
      <c r="B18" s="1" t="s">
        <v>15</v>
      </c>
      <c r="C18" s="11">
        <v>13</v>
      </c>
      <c r="D18" s="11">
        <v>7</v>
      </c>
      <c r="E18" s="34">
        <f t="shared" si="2"/>
        <v>53.846153846153847</v>
      </c>
      <c r="F18" s="13">
        <v>1</v>
      </c>
      <c r="G18" s="13">
        <f>F18*100/C18</f>
        <v>7.6923076923076925</v>
      </c>
      <c r="H18" s="41">
        <v>73</v>
      </c>
      <c r="I18" s="41">
        <v>72</v>
      </c>
      <c r="J18" s="11">
        <f t="shared" si="0"/>
        <v>1</v>
      </c>
      <c r="K18" s="11">
        <f t="shared" si="1"/>
        <v>9</v>
      </c>
    </row>
    <row r="19" spans="1:11" ht="26.25" customHeight="1" x14ac:dyDescent="0.25">
      <c r="A19" s="11">
        <v>15</v>
      </c>
      <c r="B19" s="1" t="s">
        <v>16</v>
      </c>
      <c r="C19" s="11">
        <v>10</v>
      </c>
      <c r="D19" s="11">
        <v>1</v>
      </c>
      <c r="E19" s="34">
        <f t="shared" si="2"/>
        <v>10</v>
      </c>
      <c r="F19" s="13">
        <v>1</v>
      </c>
      <c r="G19" s="13">
        <f>F19*100/C19</f>
        <v>10</v>
      </c>
      <c r="H19" s="41">
        <v>60</v>
      </c>
      <c r="I19" s="41">
        <v>63</v>
      </c>
      <c r="J19" s="11">
        <f t="shared" si="0"/>
        <v>-3</v>
      </c>
      <c r="K19" s="11">
        <f t="shared" si="1"/>
        <v>-4</v>
      </c>
    </row>
    <row r="20" spans="1:11" ht="26.25" customHeight="1" x14ac:dyDescent="0.25">
      <c r="A20" s="11">
        <v>16</v>
      </c>
      <c r="B20" s="1" t="s">
        <v>17</v>
      </c>
      <c r="C20" s="11">
        <v>21</v>
      </c>
      <c r="D20" s="11">
        <v>2</v>
      </c>
      <c r="E20" s="34">
        <f t="shared" si="2"/>
        <v>9.5238095238095237</v>
      </c>
      <c r="F20" s="13">
        <v>5</v>
      </c>
      <c r="G20" s="13">
        <f>F20*100/C20</f>
        <v>23.80952380952381</v>
      </c>
      <c r="H20" s="41">
        <v>55</v>
      </c>
      <c r="I20" s="41">
        <v>66</v>
      </c>
      <c r="J20" s="11">
        <f t="shared" si="0"/>
        <v>-11</v>
      </c>
      <c r="K20" s="11">
        <f t="shared" si="1"/>
        <v>-9</v>
      </c>
    </row>
    <row r="21" spans="1:11" ht="26.25" customHeight="1" x14ac:dyDescent="0.25">
      <c r="A21" s="11">
        <v>17</v>
      </c>
      <c r="B21" s="1" t="s">
        <v>18</v>
      </c>
      <c r="C21" s="11">
        <v>9</v>
      </c>
      <c r="D21" s="11">
        <v>2</v>
      </c>
      <c r="E21" s="34">
        <f t="shared" si="2"/>
        <v>22.222222222222221</v>
      </c>
      <c r="F21" s="13">
        <v>2</v>
      </c>
      <c r="G21" s="13">
        <f>F21*100/C21</f>
        <v>22.222222222222221</v>
      </c>
      <c r="H21" s="41">
        <v>63</v>
      </c>
      <c r="I21" s="41">
        <v>65</v>
      </c>
      <c r="J21" s="11">
        <f t="shared" si="0"/>
        <v>-2</v>
      </c>
      <c r="K21" s="11">
        <f t="shared" si="1"/>
        <v>-1</v>
      </c>
    </row>
    <row r="22" spans="1:11" ht="26.25" customHeight="1" x14ac:dyDescent="0.25">
      <c r="A22" s="11"/>
      <c r="B22" s="2" t="s">
        <v>19</v>
      </c>
      <c r="C22" s="35">
        <f>SUM(C18:C21)</f>
        <v>53</v>
      </c>
      <c r="D22" s="35">
        <f>SUM(D18:D21)</f>
        <v>12</v>
      </c>
      <c r="E22" s="36">
        <f t="shared" si="2"/>
        <v>22.641509433962263</v>
      </c>
      <c r="F22" s="36">
        <f>SUM(F18:F21)</f>
        <v>9</v>
      </c>
      <c r="G22" s="36">
        <f t="shared" si="3"/>
        <v>16.981132075471699</v>
      </c>
      <c r="H22" s="35">
        <v>62</v>
      </c>
      <c r="I22" s="35">
        <v>66</v>
      </c>
      <c r="J22" s="35">
        <f t="shared" ref="J22:J23" si="4">H22-I22</f>
        <v>-4</v>
      </c>
      <c r="K22" s="35">
        <f t="shared" si="1"/>
        <v>-2</v>
      </c>
    </row>
    <row r="23" spans="1:11" ht="26.25" customHeight="1" x14ac:dyDescent="0.25">
      <c r="A23" s="11"/>
      <c r="B23" s="3" t="s">
        <v>20</v>
      </c>
      <c r="C23" s="43">
        <f>C8+C17+C22</f>
        <v>110</v>
      </c>
      <c r="D23" s="43">
        <f>D8+D17+D22</f>
        <v>25</v>
      </c>
      <c r="E23" s="44">
        <f t="shared" si="2"/>
        <v>22.727272727272727</v>
      </c>
      <c r="F23" s="44">
        <f t="shared" ref="F23" si="5">F8+F17+F22</f>
        <v>12</v>
      </c>
      <c r="G23" s="44">
        <f t="shared" si="3"/>
        <v>10.909090909090908</v>
      </c>
      <c r="H23" s="43">
        <v>64</v>
      </c>
      <c r="I23" s="43">
        <v>66</v>
      </c>
      <c r="J23" s="43">
        <f t="shared" si="4"/>
        <v>-2</v>
      </c>
      <c r="K23" s="43"/>
    </row>
  </sheetData>
  <mergeCells count="1">
    <mergeCell ref="B1:J1"/>
  </mergeCells>
  <pageMargins left="0.7" right="0.7" top="0.75" bottom="0.75" header="0.3" footer="0.3"/>
  <pageSetup paperSize="9" scale="61" orientation="landscape" r:id="rId1"/>
  <colBreaks count="1" manualBreakCount="1">
    <brk id="11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80" zoomScaleNormal="100" zoomScaleSheetLayoutView="80" workbookViewId="0">
      <selection activeCell="A2" sqref="A2"/>
    </sheetView>
  </sheetViews>
  <sheetFormatPr defaultRowHeight="15" x14ac:dyDescent="0.25"/>
  <cols>
    <col min="2" max="2" width="49.5703125" customWidth="1"/>
    <col min="3" max="3" width="13.140625" customWidth="1"/>
    <col min="4" max="4" width="15.140625" customWidth="1"/>
    <col min="9" max="9" width="11.28515625" customWidth="1"/>
    <col min="11" max="11" width="14" customWidth="1"/>
  </cols>
  <sheetData>
    <row r="1" spans="1:11" ht="60.75" customHeight="1" x14ac:dyDescent="0.25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52" t="s">
        <v>27</v>
      </c>
    </row>
    <row r="2" spans="1:11" ht="108.75" customHeight="1" x14ac:dyDescent="0.25">
      <c r="A2" s="11" t="s">
        <v>78</v>
      </c>
      <c r="B2" s="11" t="s">
        <v>22</v>
      </c>
      <c r="C2" s="4" t="s">
        <v>26</v>
      </c>
      <c r="D2" s="4" t="s">
        <v>24</v>
      </c>
      <c r="E2" s="4" t="s">
        <v>25</v>
      </c>
      <c r="F2" s="12" t="s">
        <v>23</v>
      </c>
      <c r="G2" s="4" t="s">
        <v>34</v>
      </c>
      <c r="H2" s="4" t="s">
        <v>67</v>
      </c>
      <c r="I2" s="4" t="s">
        <v>41</v>
      </c>
      <c r="J2" s="30" t="s">
        <v>66</v>
      </c>
      <c r="K2" s="30" t="s">
        <v>30</v>
      </c>
    </row>
    <row r="3" spans="1:11" ht="26.25" customHeight="1" x14ac:dyDescent="0.25">
      <c r="A3" s="11">
        <v>1</v>
      </c>
      <c r="B3" s="1" t="s">
        <v>0</v>
      </c>
      <c r="C3" s="11">
        <v>1</v>
      </c>
      <c r="D3" s="11">
        <v>0</v>
      </c>
      <c r="E3" s="34">
        <v>0</v>
      </c>
      <c r="F3" s="11">
        <v>0</v>
      </c>
      <c r="G3" s="11">
        <v>0</v>
      </c>
      <c r="H3" s="11">
        <v>48</v>
      </c>
      <c r="I3" s="53" t="s">
        <v>53</v>
      </c>
      <c r="J3" s="11"/>
      <c r="K3" s="11">
        <f>H3-53</f>
        <v>-5</v>
      </c>
    </row>
    <row r="4" spans="1:11" ht="26.25" customHeight="1" x14ac:dyDescent="0.25">
      <c r="A4" s="11">
        <v>2</v>
      </c>
      <c r="B4" s="1" t="s">
        <v>1</v>
      </c>
      <c r="C4" s="11">
        <v>1</v>
      </c>
      <c r="D4" s="11">
        <v>0</v>
      </c>
      <c r="E4" s="34">
        <v>0</v>
      </c>
      <c r="F4" s="11">
        <v>0</v>
      </c>
      <c r="G4" s="11">
        <v>0</v>
      </c>
      <c r="H4" s="11">
        <v>74</v>
      </c>
      <c r="I4" s="41">
        <v>51</v>
      </c>
      <c r="J4" s="11">
        <f>H4-I4</f>
        <v>23</v>
      </c>
      <c r="K4" s="11">
        <f>H4-53</f>
        <v>21</v>
      </c>
    </row>
    <row r="5" spans="1:11" ht="26.25" customHeight="1" x14ac:dyDescent="0.25">
      <c r="A5" s="11">
        <v>3</v>
      </c>
      <c r="B5" s="1" t="s">
        <v>2</v>
      </c>
      <c r="C5" s="11"/>
      <c r="D5" s="11"/>
      <c r="E5" s="34"/>
      <c r="F5" s="11"/>
      <c r="G5" s="11"/>
      <c r="H5" s="11"/>
      <c r="I5" s="11"/>
      <c r="J5" s="11"/>
      <c r="K5" s="11"/>
    </row>
    <row r="6" spans="1:11" ht="26.25" customHeight="1" x14ac:dyDescent="0.25">
      <c r="A6" s="11">
        <v>4</v>
      </c>
      <c r="B6" s="1" t="s">
        <v>3</v>
      </c>
      <c r="C6" s="11">
        <v>1</v>
      </c>
      <c r="D6" s="11">
        <v>1</v>
      </c>
      <c r="E6" s="34">
        <f>D6*100/C6</f>
        <v>100</v>
      </c>
      <c r="F6" s="11">
        <v>0</v>
      </c>
      <c r="G6" s="11">
        <v>0</v>
      </c>
      <c r="H6" s="11">
        <v>96</v>
      </c>
      <c r="I6" s="11">
        <v>52</v>
      </c>
      <c r="J6" s="11">
        <f>H6-I6</f>
        <v>44</v>
      </c>
      <c r="K6" s="11">
        <f>H6-53</f>
        <v>43</v>
      </c>
    </row>
    <row r="7" spans="1:11" ht="26.25" customHeight="1" x14ac:dyDescent="0.25">
      <c r="A7" s="11">
        <v>5</v>
      </c>
      <c r="B7" s="1" t="s">
        <v>4</v>
      </c>
      <c r="C7" s="11">
        <v>1</v>
      </c>
      <c r="D7" s="11">
        <v>0</v>
      </c>
      <c r="E7" s="34">
        <v>0</v>
      </c>
      <c r="F7" s="11">
        <v>0</v>
      </c>
      <c r="G7" s="11">
        <v>0</v>
      </c>
      <c r="H7" s="11">
        <v>67</v>
      </c>
      <c r="I7" s="41"/>
      <c r="J7" s="11"/>
      <c r="K7" s="11">
        <f>H7-53</f>
        <v>14</v>
      </c>
    </row>
    <row r="8" spans="1:11" ht="26.25" customHeight="1" x14ac:dyDescent="0.25">
      <c r="A8" s="11"/>
      <c r="B8" s="2" t="s">
        <v>5</v>
      </c>
      <c r="C8" s="35">
        <f>SUM(C3:C7)</f>
        <v>4</v>
      </c>
      <c r="D8" s="35">
        <f>SUM(D3:D7)</f>
        <v>1</v>
      </c>
      <c r="E8" s="36">
        <f t="shared" ref="E8" si="0">D8*100/C8</f>
        <v>25</v>
      </c>
      <c r="F8" s="35">
        <f>SUM(F3:F7)</f>
        <v>0</v>
      </c>
      <c r="G8" s="36">
        <f>F8*100/C8</f>
        <v>0</v>
      </c>
      <c r="H8" s="35">
        <v>71</v>
      </c>
      <c r="I8" s="35">
        <v>51</v>
      </c>
      <c r="J8" s="35">
        <f>H8-I8</f>
        <v>20</v>
      </c>
      <c r="K8" s="35">
        <f>H8-53</f>
        <v>18</v>
      </c>
    </row>
    <row r="9" spans="1:11" ht="26.25" customHeight="1" x14ac:dyDescent="0.25">
      <c r="A9" s="11">
        <v>6</v>
      </c>
      <c r="B9" s="1" t="s">
        <v>6</v>
      </c>
      <c r="C9" s="11"/>
      <c r="D9" s="11"/>
      <c r="E9" s="13"/>
      <c r="F9" s="11"/>
      <c r="G9" s="11"/>
      <c r="H9" s="11"/>
      <c r="I9" s="11"/>
      <c r="J9" s="11"/>
      <c r="K9" s="11"/>
    </row>
    <row r="10" spans="1:11" ht="26.25" customHeight="1" x14ac:dyDescent="0.25">
      <c r="A10" s="11">
        <v>7</v>
      </c>
      <c r="B10" s="1" t="s">
        <v>7</v>
      </c>
      <c r="C10" s="11"/>
      <c r="D10" s="11"/>
      <c r="E10" s="13"/>
      <c r="F10" s="11"/>
      <c r="G10" s="11"/>
      <c r="H10" s="11"/>
      <c r="I10" s="11"/>
      <c r="J10" s="11"/>
      <c r="K10" s="11"/>
    </row>
    <row r="11" spans="1:11" ht="26.25" customHeight="1" x14ac:dyDescent="0.25">
      <c r="A11" s="11">
        <v>8</v>
      </c>
      <c r="B11" s="1" t="s">
        <v>8</v>
      </c>
      <c r="C11" s="11">
        <v>5</v>
      </c>
      <c r="D11" s="11">
        <v>0</v>
      </c>
      <c r="E11" s="13">
        <v>0</v>
      </c>
      <c r="F11" s="11">
        <v>0</v>
      </c>
      <c r="G11" s="11">
        <v>0</v>
      </c>
      <c r="H11" s="11">
        <v>57</v>
      </c>
      <c r="I11" s="41">
        <v>55</v>
      </c>
      <c r="J11" s="11">
        <f>H11-I11</f>
        <v>2</v>
      </c>
      <c r="K11" s="11">
        <f>H11-53</f>
        <v>4</v>
      </c>
    </row>
    <row r="12" spans="1:11" ht="26.25" customHeight="1" x14ac:dyDescent="0.25">
      <c r="A12" s="11">
        <v>9</v>
      </c>
      <c r="B12" s="1" t="s">
        <v>9</v>
      </c>
      <c r="C12" s="11">
        <v>3</v>
      </c>
      <c r="D12" s="11">
        <v>0</v>
      </c>
      <c r="E12" s="13">
        <v>0</v>
      </c>
      <c r="F12" s="11">
        <v>0</v>
      </c>
      <c r="G12" s="11">
        <v>0</v>
      </c>
      <c r="H12" s="11">
        <v>51</v>
      </c>
      <c r="I12" s="41">
        <v>52</v>
      </c>
      <c r="J12" s="11">
        <f>H12-I12</f>
        <v>-1</v>
      </c>
      <c r="K12" s="11">
        <f>H12-53</f>
        <v>-2</v>
      </c>
    </row>
    <row r="13" spans="1:11" ht="26.25" customHeight="1" x14ac:dyDescent="0.25">
      <c r="A13" s="11">
        <v>10</v>
      </c>
      <c r="B13" s="1" t="s">
        <v>10</v>
      </c>
      <c r="C13" s="11"/>
      <c r="D13" s="11"/>
      <c r="E13" s="13"/>
      <c r="F13" s="11"/>
      <c r="G13" s="11"/>
      <c r="H13" s="11"/>
      <c r="I13" s="11"/>
      <c r="J13" s="11"/>
      <c r="K13" s="11"/>
    </row>
    <row r="14" spans="1:11" ht="26.25" customHeight="1" x14ac:dyDescent="0.25">
      <c r="A14" s="11">
        <v>11</v>
      </c>
      <c r="B14" s="1" t="s">
        <v>11</v>
      </c>
      <c r="C14" s="11">
        <v>3</v>
      </c>
      <c r="D14" s="11">
        <v>0</v>
      </c>
      <c r="E14" s="34">
        <v>0</v>
      </c>
      <c r="F14" s="11">
        <v>0</v>
      </c>
      <c r="G14" s="11">
        <v>0</v>
      </c>
      <c r="H14" s="11">
        <v>62</v>
      </c>
      <c r="I14" s="41">
        <v>45</v>
      </c>
      <c r="J14" s="11">
        <f>H14-I14</f>
        <v>17</v>
      </c>
      <c r="K14" s="11">
        <f>H14-53</f>
        <v>9</v>
      </c>
    </row>
    <row r="15" spans="1:11" ht="26.25" customHeight="1" x14ac:dyDescent="0.25">
      <c r="A15" s="11">
        <v>12</v>
      </c>
      <c r="B15" s="1" t="s">
        <v>12</v>
      </c>
      <c r="C15" s="11">
        <v>1</v>
      </c>
      <c r="D15" s="11">
        <v>0</v>
      </c>
      <c r="E15" s="34">
        <v>0</v>
      </c>
      <c r="F15" s="11">
        <v>0</v>
      </c>
      <c r="G15" s="11">
        <v>0</v>
      </c>
      <c r="H15" s="11">
        <v>72</v>
      </c>
      <c r="I15" s="11">
        <v>58</v>
      </c>
      <c r="J15" s="11">
        <f>H15-I15</f>
        <v>14</v>
      </c>
      <c r="K15" s="11">
        <f>H15-53</f>
        <v>19</v>
      </c>
    </row>
    <row r="16" spans="1:11" ht="26.25" customHeight="1" x14ac:dyDescent="0.25">
      <c r="A16" s="11">
        <v>13</v>
      </c>
      <c r="B16" s="1" t="s">
        <v>13</v>
      </c>
      <c r="C16" s="11"/>
      <c r="D16" s="11"/>
      <c r="E16" s="13"/>
      <c r="F16" s="11"/>
      <c r="G16" s="11"/>
      <c r="H16" s="11"/>
      <c r="I16" s="41">
        <v>50</v>
      </c>
      <c r="J16" s="11"/>
      <c r="K16" s="11"/>
    </row>
    <row r="17" spans="1:11" ht="26.25" customHeight="1" x14ac:dyDescent="0.25">
      <c r="A17" s="11"/>
      <c r="B17" s="2" t="s">
        <v>14</v>
      </c>
      <c r="C17" s="35">
        <f>SUM(C9:C16)</f>
        <v>12</v>
      </c>
      <c r="D17" s="35">
        <f>SUM(D9:D16)</f>
        <v>0</v>
      </c>
      <c r="E17" s="36">
        <f>D17*100/C17</f>
        <v>0</v>
      </c>
      <c r="F17" s="35">
        <f>SUM(F9:F16)</f>
        <v>0</v>
      </c>
      <c r="G17" s="35">
        <v>0</v>
      </c>
      <c r="H17" s="35">
        <v>58</v>
      </c>
      <c r="I17" s="35">
        <v>53</v>
      </c>
      <c r="J17" s="35">
        <f>H17-I17</f>
        <v>5</v>
      </c>
      <c r="K17" s="35">
        <f t="shared" ref="K17:K22" si="1">H17-53</f>
        <v>5</v>
      </c>
    </row>
    <row r="18" spans="1:11" ht="26.25" customHeight="1" x14ac:dyDescent="0.25">
      <c r="A18" s="11">
        <v>14</v>
      </c>
      <c r="B18" s="1" t="s">
        <v>15</v>
      </c>
      <c r="C18" s="11">
        <v>3</v>
      </c>
      <c r="D18" s="11">
        <v>0</v>
      </c>
      <c r="E18" s="13">
        <v>0</v>
      </c>
      <c r="F18" s="11">
        <v>0</v>
      </c>
      <c r="G18" s="11">
        <v>0</v>
      </c>
      <c r="H18" s="11">
        <v>50</v>
      </c>
      <c r="I18" s="41">
        <v>60</v>
      </c>
      <c r="J18" s="11">
        <f>H18-I18</f>
        <v>-10</v>
      </c>
      <c r="K18" s="11">
        <f t="shared" si="1"/>
        <v>-3</v>
      </c>
    </row>
    <row r="19" spans="1:11" ht="26.25" customHeight="1" x14ac:dyDescent="0.25">
      <c r="A19" s="11">
        <v>15</v>
      </c>
      <c r="B19" s="1" t="s">
        <v>16</v>
      </c>
      <c r="C19" s="11">
        <v>4</v>
      </c>
      <c r="D19" s="11">
        <v>0</v>
      </c>
      <c r="E19" s="13">
        <v>0</v>
      </c>
      <c r="F19" s="11">
        <v>2</v>
      </c>
      <c r="G19" s="11">
        <f>F19*100/C19</f>
        <v>50</v>
      </c>
      <c r="H19" s="11">
        <v>41</v>
      </c>
      <c r="I19" s="41">
        <v>64</v>
      </c>
      <c r="J19" s="11">
        <f t="shared" ref="J19:J23" si="2">H19-I19</f>
        <v>-23</v>
      </c>
      <c r="K19" s="11">
        <f t="shared" si="1"/>
        <v>-12</v>
      </c>
    </row>
    <row r="20" spans="1:11" ht="26.25" customHeight="1" x14ac:dyDescent="0.25">
      <c r="A20" s="11">
        <v>16</v>
      </c>
      <c r="B20" s="1" t="s">
        <v>17</v>
      </c>
      <c r="C20" s="11">
        <v>6</v>
      </c>
      <c r="D20" s="11">
        <v>0</v>
      </c>
      <c r="E20" s="13">
        <v>0</v>
      </c>
      <c r="F20" s="11">
        <v>0</v>
      </c>
      <c r="G20" s="11">
        <v>0</v>
      </c>
      <c r="H20" s="11">
        <v>51</v>
      </c>
      <c r="I20" s="41">
        <v>44</v>
      </c>
      <c r="J20" s="11">
        <f t="shared" si="2"/>
        <v>7</v>
      </c>
      <c r="K20" s="11">
        <f t="shared" si="1"/>
        <v>-2</v>
      </c>
    </row>
    <row r="21" spans="1:11" ht="26.25" customHeight="1" x14ac:dyDescent="0.25">
      <c r="A21" s="11">
        <v>17</v>
      </c>
      <c r="B21" s="1" t="s">
        <v>18</v>
      </c>
      <c r="C21" s="11">
        <v>6</v>
      </c>
      <c r="D21" s="11">
        <v>0</v>
      </c>
      <c r="E21" s="13">
        <v>0</v>
      </c>
      <c r="F21" s="11">
        <v>0</v>
      </c>
      <c r="G21" s="11">
        <v>0</v>
      </c>
      <c r="H21" s="11">
        <v>46</v>
      </c>
      <c r="I21" s="41">
        <v>52</v>
      </c>
      <c r="J21" s="11">
        <f t="shared" si="2"/>
        <v>-6</v>
      </c>
      <c r="K21" s="11">
        <f t="shared" si="1"/>
        <v>-7</v>
      </c>
    </row>
    <row r="22" spans="1:11" ht="26.25" customHeight="1" x14ac:dyDescent="0.25">
      <c r="A22" s="11"/>
      <c r="B22" s="2" t="s">
        <v>19</v>
      </c>
      <c r="C22" s="35">
        <f>SUM(C18:C21)</f>
        <v>19</v>
      </c>
      <c r="D22" s="35">
        <f>SUM(D18:D21)</f>
        <v>0</v>
      </c>
      <c r="E22" s="36">
        <f>D22*100/C22</f>
        <v>0</v>
      </c>
      <c r="F22" s="35">
        <f>SUM(F18:F21)</f>
        <v>2</v>
      </c>
      <c r="G22" s="36">
        <f t="shared" ref="G22:G23" si="3">F22*100/C22</f>
        <v>10.526315789473685</v>
      </c>
      <c r="H22" s="35">
        <v>47</v>
      </c>
      <c r="I22" s="35">
        <v>52</v>
      </c>
      <c r="J22" s="35">
        <f>H22-53</f>
        <v>-6</v>
      </c>
      <c r="K22" s="35">
        <f t="shared" si="1"/>
        <v>-6</v>
      </c>
    </row>
    <row r="23" spans="1:11" ht="26.25" customHeight="1" x14ac:dyDescent="0.25">
      <c r="A23" s="11"/>
      <c r="B23" s="3" t="s">
        <v>20</v>
      </c>
      <c r="C23" s="43">
        <f>C8+C17+C22</f>
        <v>35</v>
      </c>
      <c r="D23" s="43">
        <f>D8+D17+D22</f>
        <v>1</v>
      </c>
      <c r="E23" s="44">
        <f>D23*100/C23</f>
        <v>2.8571428571428572</v>
      </c>
      <c r="F23" s="43">
        <f t="shared" ref="F23" si="4">F8+F17+F22</f>
        <v>2</v>
      </c>
      <c r="G23" s="44">
        <f t="shared" si="3"/>
        <v>5.7142857142857144</v>
      </c>
      <c r="H23" s="43">
        <v>53</v>
      </c>
      <c r="I23" s="43">
        <v>52</v>
      </c>
      <c r="J23" s="43">
        <f t="shared" si="2"/>
        <v>1</v>
      </c>
      <c r="K23" s="11"/>
    </row>
  </sheetData>
  <mergeCells count="1">
    <mergeCell ref="A1:J1"/>
  </mergeCells>
  <pageMargins left="0.7" right="0.7" top="0.75" bottom="0.75" header="0.3" footer="0.3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80" zoomScaleNormal="100" zoomScaleSheetLayoutView="80" workbookViewId="0">
      <selection activeCell="A3" sqref="A3:A23"/>
    </sheetView>
  </sheetViews>
  <sheetFormatPr defaultRowHeight="15" x14ac:dyDescent="0.25"/>
  <cols>
    <col min="2" max="2" width="49.5703125" customWidth="1"/>
    <col min="3" max="3" width="13.140625" customWidth="1"/>
    <col min="4" max="4" width="15.140625" customWidth="1"/>
    <col min="10" max="10" width="12.140625" customWidth="1"/>
  </cols>
  <sheetData>
    <row r="1" spans="1:11" ht="33.75" customHeight="1" x14ac:dyDescent="0.25">
      <c r="A1" s="73" t="s">
        <v>62</v>
      </c>
      <c r="B1" s="74"/>
      <c r="C1" s="74"/>
      <c r="D1" s="74"/>
      <c r="E1" s="74"/>
      <c r="F1" s="74"/>
      <c r="G1" s="74"/>
      <c r="H1" s="74"/>
      <c r="I1" s="74"/>
      <c r="J1" t="s">
        <v>80</v>
      </c>
    </row>
    <row r="2" spans="1:11" ht="108.75" customHeight="1" x14ac:dyDescent="0.25">
      <c r="A2" s="11" t="s">
        <v>78</v>
      </c>
      <c r="B2" s="11" t="s">
        <v>22</v>
      </c>
      <c r="C2" s="4" t="s">
        <v>26</v>
      </c>
      <c r="D2" s="4" t="s">
        <v>24</v>
      </c>
      <c r="E2" s="4" t="s">
        <v>25</v>
      </c>
      <c r="F2" s="12" t="s">
        <v>23</v>
      </c>
      <c r="G2" s="12" t="s">
        <v>32</v>
      </c>
      <c r="H2" s="4" t="s">
        <v>61</v>
      </c>
      <c r="I2" s="4" t="s">
        <v>40</v>
      </c>
      <c r="J2" s="30" t="s">
        <v>60</v>
      </c>
      <c r="K2" s="30" t="s">
        <v>30</v>
      </c>
    </row>
    <row r="3" spans="1:11" ht="26.25" customHeight="1" x14ac:dyDescent="0.25">
      <c r="A3" s="11">
        <v>1</v>
      </c>
      <c r="B3" s="1" t="s">
        <v>0</v>
      </c>
      <c r="C3" s="14">
        <v>1</v>
      </c>
      <c r="D3" s="14">
        <v>0</v>
      </c>
      <c r="E3" s="31">
        <v>0</v>
      </c>
      <c r="F3" s="14">
        <v>0</v>
      </c>
      <c r="G3" s="14">
        <v>0</v>
      </c>
      <c r="H3" s="40">
        <v>53</v>
      </c>
      <c r="I3" s="40">
        <v>52</v>
      </c>
      <c r="J3" s="11">
        <f>H3-I3</f>
        <v>1</v>
      </c>
      <c r="K3" s="11">
        <f>I3-58</f>
        <v>-6</v>
      </c>
    </row>
    <row r="4" spans="1:11" ht="26.25" customHeight="1" x14ac:dyDescent="0.25">
      <c r="A4" s="11">
        <v>2</v>
      </c>
      <c r="B4" s="1" t="s">
        <v>1</v>
      </c>
      <c r="C4" s="14">
        <v>2</v>
      </c>
      <c r="D4" s="14">
        <v>0</v>
      </c>
      <c r="E4" s="31">
        <v>0</v>
      </c>
      <c r="F4" s="14">
        <v>1</v>
      </c>
      <c r="G4" s="14">
        <f>F4*100/C4</f>
        <v>50</v>
      </c>
      <c r="H4" s="40">
        <v>32</v>
      </c>
      <c r="I4" s="11">
        <v>63</v>
      </c>
      <c r="J4" s="11">
        <f t="shared" ref="J4:J7" si="0">H4-I4</f>
        <v>-31</v>
      </c>
      <c r="K4" s="11">
        <f>H4-59</f>
        <v>-27</v>
      </c>
    </row>
    <row r="5" spans="1:11" ht="26.25" customHeight="1" x14ac:dyDescent="0.25">
      <c r="A5" s="11">
        <v>3</v>
      </c>
      <c r="B5" s="1" t="s">
        <v>2</v>
      </c>
      <c r="C5" s="53" t="s">
        <v>53</v>
      </c>
      <c r="D5" s="14"/>
      <c r="E5" s="31"/>
      <c r="F5" s="14"/>
      <c r="G5" s="14"/>
      <c r="H5" s="11"/>
      <c r="I5" s="11"/>
      <c r="J5" s="11">
        <f t="shared" si="0"/>
        <v>0</v>
      </c>
      <c r="K5" s="11"/>
    </row>
    <row r="6" spans="1:11" ht="26.25" customHeight="1" x14ac:dyDescent="0.25">
      <c r="A6" s="11">
        <v>4</v>
      </c>
      <c r="B6" s="1" t="s">
        <v>3</v>
      </c>
      <c r="C6" s="53" t="s">
        <v>53</v>
      </c>
      <c r="D6" s="14"/>
      <c r="E6" s="31"/>
      <c r="F6" s="14"/>
      <c r="G6" s="14"/>
      <c r="H6" s="11"/>
      <c r="I6" s="11"/>
      <c r="J6" s="11">
        <f t="shared" si="0"/>
        <v>0</v>
      </c>
      <c r="K6" s="11"/>
    </row>
    <row r="7" spans="1:11" ht="26.25" customHeight="1" x14ac:dyDescent="0.25">
      <c r="A7" s="11">
        <v>5</v>
      </c>
      <c r="B7" s="1" t="s">
        <v>4</v>
      </c>
      <c r="C7" s="53" t="s">
        <v>53</v>
      </c>
      <c r="D7" s="14"/>
      <c r="E7" s="31"/>
      <c r="F7" s="14"/>
      <c r="G7" s="14"/>
      <c r="H7" s="11"/>
      <c r="I7" s="11"/>
      <c r="J7" s="11">
        <f t="shared" si="0"/>
        <v>0</v>
      </c>
      <c r="K7" s="11"/>
    </row>
    <row r="8" spans="1:11" ht="26.25" customHeight="1" x14ac:dyDescent="0.25">
      <c r="A8" s="11"/>
      <c r="B8" s="2" t="s">
        <v>5</v>
      </c>
      <c r="C8" s="16">
        <f>SUM(C3:C7)</f>
        <v>3</v>
      </c>
      <c r="D8" s="16">
        <f>SUM(D3:D7)</f>
        <v>0</v>
      </c>
      <c r="E8" s="17">
        <f>SUM(E3:E7)</f>
        <v>0</v>
      </c>
      <c r="F8" s="16">
        <f>SUM(F3:F7)</f>
        <v>1</v>
      </c>
      <c r="G8" s="17">
        <f>F8*100/C8</f>
        <v>33.333333333333336</v>
      </c>
      <c r="H8" s="35">
        <v>39</v>
      </c>
      <c r="I8" s="35">
        <v>61</v>
      </c>
      <c r="J8" s="35">
        <f t="shared" ref="J8" si="1">H8-I8</f>
        <v>-22</v>
      </c>
      <c r="K8" s="35">
        <f>H8-59</f>
        <v>-20</v>
      </c>
    </row>
    <row r="9" spans="1:11" ht="26.25" customHeight="1" x14ac:dyDescent="0.25">
      <c r="A9" s="11">
        <v>6</v>
      </c>
      <c r="B9" s="1" t="s">
        <v>6</v>
      </c>
      <c r="C9" s="53" t="s">
        <v>53</v>
      </c>
      <c r="D9" s="14"/>
      <c r="E9" s="31"/>
      <c r="F9" s="14"/>
      <c r="G9" s="14"/>
      <c r="H9" s="11"/>
      <c r="I9" s="11">
        <v>40</v>
      </c>
      <c r="J9" s="11"/>
      <c r="K9" s="11"/>
    </row>
    <row r="10" spans="1:11" ht="26.25" customHeight="1" x14ac:dyDescent="0.25">
      <c r="A10" s="11">
        <v>7</v>
      </c>
      <c r="B10" s="1" t="s">
        <v>7</v>
      </c>
      <c r="C10" s="53" t="s">
        <v>53</v>
      </c>
      <c r="D10" s="14"/>
      <c r="E10" s="31"/>
      <c r="F10" s="14"/>
      <c r="G10" s="14"/>
      <c r="H10" s="11"/>
      <c r="I10" s="11">
        <v>87</v>
      </c>
      <c r="J10" s="11"/>
      <c r="K10" s="11"/>
    </row>
    <row r="11" spans="1:11" ht="26.25" customHeight="1" x14ac:dyDescent="0.25">
      <c r="A11" s="11">
        <v>8</v>
      </c>
      <c r="B11" s="1" t="s">
        <v>8</v>
      </c>
      <c r="C11" s="14">
        <v>8</v>
      </c>
      <c r="D11" s="14">
        <v>4</v>
      </c>
      <c r="E11" s="31">
        <f>D11*100/C11</f>
        <v>50</v>
      </c>
      <c r="F11" s="14">
        <v>1</v>
      </c>
      <c r="G11" s="14">
        <f>F11*100/C11</f>
        <v>12.5</v>
      </c>
      <c r="H11" s="11">
        <v>66</v>
      </c>
      <c r="I11" s="11">
        <v>57</v>
      </c>
      <c r="J11" s="11">
        <f t="shared" ref="J11:J23" si="2">H11-I11</f>
        <v>9</v>
      </c>
      <c r="K11" s="11">
        <f t="shared" ref="K11:K21" si="3">H11-59</f>
        <v>7</v>
      </c>
    </row>
    <row r="12" spans="1:11" ht="26.25" customHeight="1" x14ac:dyDescent="0.25">
      <c r="A12" s="11">
        <v>9</v>
      </c>
      <c r="B12" s="1" t="s">
        <v>9</v>
      </c>
      <c r="C12" s="14">
        <v>3</v>
      </c>
      <c r="D12" s="14">
        <v>0</v>
      </c>
      <c r="E12" s="31">
        <v>0</v>
      </c>
      <c r="F12" s="14">
        <v>0</v>
      </c>
      <c r="G12" s="15">
        <f>F12*100/C12</f>
        <v>0</v>
      </c>
      <c r="H12" s="11">
        <v>53</v>
      </c>
      <c r="I12" s="11">
        <v>56</v>
      </c>
      <c r="J12" s="11">
        <f t="shared" si="2"/>
        <v>-3</v>
      </c>
      <c r="K12" s="11">
        <f t="shared" si="3"/>
        <v>-6</v>
      </c>
    </row>
    <row r="13" spans="1:11" ht="26.25" customHeight="1" x14ac:dyDescent="0.25">
      <c r="A13" s="11">
        <v>10</v>
      </c>
      <c r="B13" s="1" t="s">
        <v>10</v>
      </c>
      <c r="C13" s="53" t="s">
        <v>53</v>
      </c>
      <c r="D13" s="14"/>
      <c r="E13" s="31"/>
      <c r="F13" s="14"/>
      <c r="G13" s="14"/>
      <c r="H13" s="11"/>
      <c r="I13" s="11"/>
      <c r="J13" s="11"/>
      <c r="K13" s="11"/>
    </row>
    <row r="14" spans="1:11" ht="26.25" customHeight="1" x14ac:dyDescent="0.25">
      <c r="A14" s="11">
        <v>11</v>
      </c>
      <c r="B14" s="1" t="s">
        <v>11</v>
      </c>
      <c r="C14" s="14">
        <v>3</v>
      </c>
      <c r="D14" s="14">
        <v>1</v>
      </c>
      <c r="E14" s="31">
        <f>D14*100/C14</f>
        <v>33.333333333333336</v>
      </c>
      <c r="F14" s="14">
        <v>0</v>
      </c>
      <c r="G14" s="14">
        <v>0</v>
      </c>
      <c r="H14" s="11">
        <v>62</v>
      </c>
      <c r="I14" s="11">
        <v>55</v>
      </c>
      <c r="J14" s="11">
        <f t="shared" si="2"/>
        <v>7</v>
      </c>
      <c r="K14" s="11">
        <f t="shared" si="3"/>
        <v>3</v>
      </c>
    </row>
    <row r="15" spans="1:11" ht="26.25" customHeight="1" x14ac:dyDescent="0.25">
      <c r="A15" s="11">
        <v>12</v>
      </c>
      <c r="B15" s="1" t="s">
        <v>12</v>
      </c>
      <c r="C15" s="18">
        <v>1</v>
      </c>
      <c r="D15" s="18">
        <v>1</v>
      </c>
      <c r="E15" s="31">
        <f>D15*100/C15</f>
        <v>100</v>
      </c>
      <c r="F15" s="18">
        <v>0</v>
      </c>
      <c r="G15" s="18">
        <v>0</v>
      </c>
      <c r="H15" s="11">
        <v>95</v>
      </c>
      <c r="I15" s="11">
        <v>40</v>
      </c>
      <c r="J15" s="11">
        <f t="shared" si="2"/>
        <v>55</v>
      </c>
      <c r="K15" s="11">
        <f t="shared" si="3"/>
        <v>36</v>
      </c>
    </row>
    <row r="16" spans="1:11" ht="26.25" customHeight="1" x14ac:dyDescent="0.25">
      <c r="A16" s="11">
        <v>13</v>
      </c>
      <c r="B16" s="1" t="s">
        <v>13</v>
      </c>
      <c r="C16" s="14">
        <v>5</v>
      </c>
      <c r="D16" s="14">
        <v>1</v>
      </c>
      <c r="E16" s="31">
        <f>D16*100/C16</f>
        <v>20</v>
      </c>
      <c r="F16" s="14">
        <v>0</v>
      </c>
      <c r="G16" s="14">
        <v>0</v>
      </c>
      <c r="H16" s="11">
        <v>59</v>
      </c>
      <c r="I16" s="11">
        <v>70</v>
      </c>
      <c r="J16" s="11">
        <f t="shared" si="2"/>
        <v>-11</v>
      </c>
      <c r="K16" s="11">
        <f t="shared" si="3"/>
        <v>0</v>
      </c>
    </row>
    <row r="17" spans="1:11" ht="26.25" customHeight="1" x14ac:dyDescent="0.25">
      <c r="A17" s="11"/>
      <c r="B17" s="2" t="s">
        <v>14</v>
      </c>
      <c r="C17" s="16">
        <f>SUM(C9:C16)</f>
        <v>20</v>
      </c>
      <c r="D17" s="16">
        <f>SUM(D9:D16)</f>
        <v>7</v>
      </c>
      <c r="E17" s="17">
        <f>D17*100/C17</f>
        <v>35</v>
      </c>
      <c r="F17" s="16">
        <f>SUM(F9:F16)</f>
        <v>1</v>
      </c>
      <c r="G17" s="16">
        <f>F17*100/C17</f>
        <v>5</v>
      </c>
      <c r="H17" s="35">
        <v>63</v>
      </c>
      <c r="I17" s="35">
        <v>57</v>
      </c>
      <c r="J17" s="35">
        <f t="shared" si="2"/>
        <v>6</v>
      </c>
      <c r="K17" s="35">
        <f t="shared" si="3"/>
        <v>4</v>
      </c>
    </row>
    <row r="18" spans="1:11" ht="26.25" customHeight="1" x14ac:dyDescent="0.25">
      <c r="A18" s="11">
        <v>14</v>
      </c>
      <c r="B18" s="1" t="s">
        <v>15</v>
      </c>
      <c r="C18" s="14">
        <v>5</v>
      </c>
      <c r="D18" s="14">
        <v>1</v>
      </c>
      <c r="E18" s="31">
        <f t="shared" ref="E18:E23" si="4">D18*100/C18</f>
        <v>20</v>
      </c>
      <c r="F18" s="14">
        <v>1</v>
      </c>
      <c r="G18" s="15">
        <f t="shared" ref="G18:G23" si="5">F18*100/C18</f>
        <v>20</v>
      </c>
      <c r="H18" s="11">
        <v>66</v>
      </c>
      <c r="I18" s="11">
        <v>67</v>
      </c>
      <c r="J18" s="11">
        <f t="shared" si="2"/>
        <v>-1</v>
      </c>
      <c r="K18" s="11">
        <f t="shared" si="3"/>
        <v>7</v>
      </c>
    </row>
    <row r="19" spans="1:11" ht="26.25" customHeight="1" x14ac:dyDescent="0.25">
      <c r="A19" s="11">
        <v>15</v>
      </c>
      <c r="B19" s="1" t="s">
        <v>16</v>
      </c>
      <c r="C19" s="14">
        <v>3</v>
      </c>
      <c r="D19" s="14">
        <v>1</v>
      </c>
      <c r="E19" s="31">
        <f t="shared" si="4"/>
        <v>33.333333333333336</v>
      </c>
      <c r="F19" s="14">
        <v>0</v>
      </c>
      <c r="G19" s="15">
        <f t="shared" si="5"/>
        <v>0</v>
      </c>
      <c r="H19" s="11">
        <v>60</v>
      </c>
      <c r="I19" s="11">
        <v>52</v>
      </c>
      <c r="J19" s="11">
        <f t="shared" si="2"/>
        <v>8</v>
      </c>
      <c r="K19" s="11">
        <f t="shared" si="3"/>
        <v>1</v>
      </c>
    </row>
    <row r="20" spans="1:11" ht="26.25" customHeight="1" x14ac:dyDescent="0.25">
      <c r="A20" s="11">
        <v>16</v>
      </c>
      <c r="B20" s="1" t="s">
        <v>17</v>
      </c>
      <c r="C20" s="14">
        <v>9</v>
      </c>
      <c r="D20" s="14">
        <v>2</v>
      </c>
      <c r="E20" s="31">
        <f t="shared" si="4"/>
        <v>22.222222222222221</v>
      </c>
      <c r="F20" s="14">
        <v>1</v>
      </c>
      <c r="G20" s="15">
        <f t="shared" si="5"/>
        <v>11.111111111111111</v>
      </c>
      <c r="H20" s="11">
        <v>53</v>
      </c>
      <c r="I20" s="11">
        <v>59</v>
      </c>
      <c r="J20" s="11">
        <f t="shared" si="2"/>
        <v>-6</v>
      </c>
      <c r="K20" s="11">
        <f t="shared" si="3"/>
        <v>-6</v>
      </c>
    </row>
    <row r="21" spans="1:11" ht="26.25" customHeight="1" x14ac:dyDescent="0.25">
      <c r="A21" s="11">
        <v>17</v>
      </c>
      <c r="B21" s="1" t="s">
        <v>18</v>
      </c>
      <c r="C21" s="14">
        <v>5</v>
      </c>
      <c r="D21" s="14">
        <v>0</v>
      </c>
      <c r="E21" s="31">
        <f t="shared" si="4"/>
        <v>0</v>
      </c>
      <c r="F21" s="14">
        <v>0</v>
      </c>
      <c r="G21" s="15">
        <f t="shared" si="5"/>
        <v>0</v>
      </c>
      <c r="H21" s="11">
        <v>56</v>
      </c>
      <c r="I21" s="11">
        <v>55</v>
      </c>
      <c r="J21" s="11">
        <f t="shared" si="2"/>
        <v>1</v>
      </c>
      <c r="K21" s="11">
        <f t="shared" si="3"/>
        <v>-3</v>
      </c>
    </row>
    <row r="22" spans="1:11" ht="26.25" customHeight="1" x14ac:dyDescent="0.25">
      <c r="A22" s="11"/>
      <c r="B22" s="2" t="s">
        <v>19</v>
      </c>
      <c r="C22" s="16">
        <f>SUM(C18:C21)</f>
        <v>22</v>
      </c>
      <c r="D22" s="16">
        <f>SUM(D18:D21)</f>
        <v>4</v>
      </c>
      <c r="E22" s="17">
        <f t="shared" si="4"/>
        <v>18.181818181818183</v>
      </c>
      <c r="F22" s="16">
        <f>SUM(F18:F21)</f>
        <v>2</v>
      </c>
      <c r="G22" s="17">
        <f t="shared" si="5"/>
        <v>9.0909090909090917</v>
      </c>
      <c r="H22" s="35">
        <v>57</v>
      </c>
      <c r="I22" s="35">
        <v>56</v>
      </c>
      <c r="J22" s="35">
        <f t="shared" si="2"/>
        <v>1</v>
      </c>
      <c r="K22" s="35">
        <f t="shared" ref="K22" si="6">I22-58</f>
        <v>-2</v>
      </c>
    </row>
    <row r="23" spans="1:11" ht="26.25" customHeight="1" x14ac:dyDescent="0.25">
      <c r="A23" s="11"/>
      <c r="B23" s="3" t="s">
        <v>20</v>
      </c>
      <c r="C23" s="20">
        <f>C8+C17+C22</f>
        <v>45</v>
      </c>
      <c r="D23" s="20">
        <f>D8+D17+D22</f>
        <v>11</v>
      </c>
      <c r="E23" s="21">
        <f t="shared" si="4"/>
        <v>24.444444444444443</v>
      </c>
      <c r="F23" s="20">
        <f>F8+F17+F22</f>
        <v>4</v>
      </c>
      <c r="G23" s="21">
        <f t="shared" si="5"/>
        <v>8.8888888888888893</v>
      </c>
      <c r="H23" s="43">
        <v>59</v>
      </c>
      <c r="I23" s="43">
        <v>58</v>
      </c>
      <c r="J23" s="43">
        <f t="shared" si="2"/>
        <v>1</v>
      </c>
      <c r="K23" s="43"/>
    </row>
  </sheetData>
  <mergeCells count="1">
    <mergeCell ref="A1:I1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русский язык</vt:lpstr>
      <vt:lpstr>математика профиль</vt:lpstr>
      <vt:lpstr>математика база</vt:lpstr>
      <vt:lpstr>химия</vt:lpstr>
      <vt:lpstr>литература</vt:lpstr>
      <vt:lpstr>физика</vt:lpstr>
      <vt:lpstr>обществознание</vt:lpstr>
      <vt:lpstr>биология</vt:lpstr>
      <vt:lpstr>история</vt:lpstr>
      <vt:lpstr>анг. язык</vt:lpstr>
      <vt:lpstr>информатика</vt:lpstr>
      <vt:lpstr>биология!Область_печати</vt:lpstr>
      <vt:lpstr>информатика!Область_печати</vt:lpstr>
      <vt:lpstr>история!Область_печати</vt:lpstr>
      <vt:lpstr>литература!Область_печати</vt:lpstr>
      <vt:lpstr>обществознание!Область_печати</vt:lpstr>
      <vt:lpstr>химия!Область_печати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2023-07-07T11:06:33Z</dcterms:modified>
</cp:coreProperties>
</file>